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J:\Monthly to Biweekly Project\Secured Folder\Communication\2018 Communication\April 2018 - Email and Website\"/>
    </mc:Choice>
  </mc:AlternateContent>
  <bookViews>
    <workbookView xWindow="0" yWindow="0" windowWidth="19200" windowHeight="6300"/>
  </bookViews>
  <sheets>
    <sheet name="AY Pay Schedule 10 MO EE" sheetId="3" r:id="rId1"/>
  </sheets>
  <calcPr calcId="162913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54" i="3" l="1"/>
  <c r="P59" i="3" s="1"/>
  <c r="P58" i="3"/>
  <c r="P57" i="3" l="1"/>
  <c r="P56" i="3"/>
  <c r="P61" i="3"/>
  <c r="P60" i="3"/>
  <c r="M46" i="3"/>
  <c r="P48" i="3" s="1"/>
  <c r="M38" i="3"/>
  <c r="P41" i="3" s="1"/>
  <c r="Q61" i="3" l="1"/>
  <c r="P49" i="3"/>
  <c r="P50" i="3"/>
  <c r="P40" i="3"/>
  <c r="P42" i="3"/>
  <c r="M68" i="3"/>
  <c r="P84" i="3" s="1"/>
  <c r="D68" i="3"/>
  <c r="G94" i="3" s="1"/>
  <c r="J64" i="3"/>
  <c r="D48" i="3"/>
  <c r="M8" i="3"/>
  <c r="D8" i="3"/>
  <c r="G30" i="3" s="1"/>
  <c r="M7" i="3"/>
  <c r="P14" i="3" s="1"/>
  <c r="D7" i="3"/>
  <c r="G17" i="3" s="1"/>
  <c r="J3" i="3"/>
  <c r="P18" i="3" l="1"/>
  <c r="Q50" i="3"/>
  <c r="P17" i="3"/>
  <c r="Q42" i="3"/>
  <c r="G25" i="3"/>
  <c r="G19" i="3"/>
  <c r="P88" i="3"/>
  <c r="G27" i="3"/>
  <c r="G32" i="3"/>
  <c r="P15" i="3"/>
  <c r="P77" i="3"/>
  <c r="G82" i="3"/>
  <c r="P82" i="3"/>
  <c r="G26" i="3"/>
  <c r="P83" i="3"/>
  <c r="P87" i="3"/>
  <c r="G23" i="3"/>
  <c r="G93" i="3"/>
  <c r="G24" i="3"/>
  <c r="P76" i="3"/>
  <c r="P93" i="3"/>
  <c r="G95" i="3"/>
  <c r="G72" i="3"/>
  <c r="P79" i="3"/>
  <c r="G85" i="3"/>
  <c r="P90" i="3"/>
  <c r="G20" i="3"/>
  <c r="G28" i="3"/>
  <c r="G73" i="3"/>
  <c r="G80" i="3"/>
  <c r="P85" i="3"/>
  <c r="G91" i="3"/>
  <c r="G21" i="3"/>
  <c r="G29" i="3"/>
  <c r="P75" i="3"/>
  <c r="P80" i="3"/>
  <c r="P86" i="3"/>
  <c r="P91" i="3"/>
  <c r="G15" i="3"/>
  <c r="G22" i="3"/>
  <c r="G31" i="3"/>
  <c r="G76" i="3"/>
  <c r="P81" i="3"/>
  <c r="G87" i="3"/>
  <c r="P92" i="3"/>
  <c r="G78" i="3"/>
  <c r="G89" i="3"/>
  <c r="P78" i="3"/>
  <c r="G84" i="3"/>
  <c r="P89" i="3"/>
  <c r="G96" i="3"/>
  <c r="P25" i="3"/>
  <c r="P21" i="3"/>
  <c r="P28" i="3"/>
  <c r="P24" i="3"/>
  <c r="P20" i="3"/>
  <c r="P27" i="3"/>
  <c r="P23" i="3"/>
  <c r="P19" i="3"/>
  <c r="P26" i="3"/>
  <c r="P22" i="3"/>
  <c r="G16" i="3"/>
  <c r="G97" i="3"/>
  <c r="P16" i="3"/>
  <c r="G77" i="3"/>
  <c r="G81" i="3"/>
  <c r="G88" i="3"/>
  <c r="G92" i="3"/>
  <c r="G13" i="3"/>
  <c r="G14" i="3"/>
  <c r="G18" i="3"/>
  <c r="G74" i="3"/>
  <c r="G75" i="3"/>
  <c r="G79" i="3"/>
  <c r="G83" i="3"/>
  <c r="G86" i="3"/>
  <c r="G90" i="3"/>
  <c r="Q18" i="3" l="1"/>
  <c r="H32" i="3"/>
  <c r="H97" i="3"/>
  <c r="Q97" i="3"/>
  <c r="P98" i="3"/>
  <c r="P33" i="3"/>
  <c r="G98" i="3"/>
  <c r="Q84" i="3"/>
  <c r="H84" i="3"/>
  <c r="H18" i="3"/>
  <c r="H33" i="3" s="1"/>
  <c r="G33" i="3"/>
  <c r="Q32" i="3"/>
  <c r="H98" i="3" l="1"/>
  <c r="Q33" i="3"/>
  <c r="Q98" i="3"/>
</calcChain>
</file>

<file path=xl/sharedStrings.xml><?xml version="1.0" encoding="utf-8"?>
<sst xmlns="http://schemas.openxmlformats.org/spreadsheetml/2006/main" count="209" uniqueCount="56">
  <si>
    <t>Biweekly Payroll Starts 1/1/2019</t>
  </si>
  <si>
    <t>Fiscal Year 2018-19</t>
  </si>
  <si>
    <t xml:space="preserve">12 Month Employee   </t>
  </si>
  <si>
    <t xml:space="preserve">10 Month Employee   </t>
  </si>
  <si>
    <t>Employee:</t>
  </si>
  <si>
    <t>Charlie Cardinal</t>
  </si>
  <si>
    <t>Dr. John Smith</t>
  </si>
  <si>
    <t>Annual Salary</t>
  </si>
  <si>
    <t>Fall Monthly Salary - 6 Pays in Fall</t>
  </si>
  <si>
    <t>Spring Biweekly Salary - 14 Pays in Spring</t>
  </si>
  <si>
    <t>Spring Biweekly Salary - 10 Pays in Spring</t>
  </si>
  <si>
    <t>Pay Period</t>
  </si>
  <si>
    <t>Year</t>
  </si>
  <si>
    <t>Pay Type</t>
  </si>
  <si>
    <t>Pay ID</t>
  </si>
  <si>
    <t>Start Date</t>
  </si>
  <si>
    <t>End Date</t>
  </si>
  <si>
    <t>Pay Date</t>
  </si>
  <si>
    <t>Pay Amount</t>
  </si>
  <si>
    <t>Monthly</t>
  </si>
  <si>
    <t>Fall</t>
  </si>
  <si>
    <t>Biweekly</t>
  </si>
  <si>
    <t>Spring</t>
  </si>
  <si>
    <t>Monthly Salary (12 Pays per year)</t>
  </si>
  <si>
    <t>Biweekly Salary (26 Pays per year - 12 Fall/14 Spring)</t>
  </si>
  <si>
    <t>Option 2:</t>
  </si>
  <si>
    <t>Fiscal Year 2019-20</t>
  </si>
  <si>
    <t>Biweekly Salary (26 Pays per year)</t>
  </si>
  <si>
    <t>Biweekly Salary - 20 Pays per year</t>
  </si>
  <si>
    <t xml:space="preserve">Semester Salary </t>
  </si>
  <si>
    <t>Biweekly Salary - 3 Pays in 1st Summer</t>
  </si>
  <si>
    <t>Biweekly Salary - 3 Pays in 2nd Summer</t>
  </si>
  <si>
    <t>Summer Semesters</t>
  </si>
  <si>
    <t>1st Summer Semester:</t>
  </si>
  <si>
    <t>2nd Summer Semester:</t>
  </si>
  <si>
    <t>1st Summer</t>
  </si>
  <si>
    <t>2nd Summer</t>
  </si>
  <si>
    <t xml:space="preserve">Summer Salary </t>
  </si>
  <si>
    <t>Biweekly Salary - 6 Pays in Full Summer</t>
  </si>
  <si>
    <t>Full Summer Session:</t>
  </si>
  <si>
    <t>Full Summer</t>
  </si>
  <si>
    <t>10*</t>
  </si>
  <si>
    <t>11*</t>
  </si>
  <si>
    <t>12*</t>
  </si>
  <si>
    <t>13*</t>
  </si>
  <si>
    <t>14*</t>
  </si>
  <si>
    <t>15*</t>
  </si>
  <si>
    <t>16*</t>
  </si>
  <si>
    <t>*No benefit deductions this pay period.  10 Month Academic Year Employees have their benefit deductions withheld</t>
  </si>
  <si>
    <t>Fall Monthly Salary - 5 Pays in Fall</t>
  </si>
  <si>
    <t xml:space="preserve">over 18 pay periods split over 9 pay periods in the fall and 9 pay periods in the spring.  </t>
  </si>
  <si>
    <t xml:space="preserve">Normally 10 Month Academic Year Employee benefit deductions start with the first pay period in September of the Academic Year,  </t>
  </si>
  <si>
    <t xml:space="preserve">however since both calendar 2018 and 2019 have 3 pay periods in August (instead of later in the fall), the benefit deductions will </t>
  </si>
  <si>
    <t xml:space="preserve">begin with the third pay period in August and their last two checks in May will exclude benefit deductions. </t>
  </si>
  <si>
    <t>In 2020, the 10 Month Academic Year Employee will start their benefit deductions with the first pay in September of the Academic</t>
  </si>
  <si>
    <t>Year, their first pay in August and their last pay in May will be the two paychecks that exclude benefit deductions.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</si>
</sst>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(&quot;$&quot;* #,##0.00_);_(&quot;$&quot;* \(#,##0.00\);_(&quot;$&quot;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rgb="FF0070C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0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"/>
    </xf>
    <xf numFmtId="44" fontId="0" fillId="0" borderId="0" xfId="1" applyFont="1"/>
    <xf numFmtId="0" fontId="5" fillId="0" borderId="0" xfId="0" applyFont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15" fontId="0" fillId="0" borderId="2" xfId="0" applyNumberFormat="1" applyBorder="1" applyAlignment="1">
      <alignment horizontal="center"/>
    </xf>
    <xf numFmtId="15" fontId="0" fillId="0" borderId="0" xfId="0" applyNumberFormat="1" applyAlignment="1">
      <alignment horizontal="center"/>
    </xf>
    <xf numFmtId="44" fontId="0" fillId="0" borderId="0" xfId="0" applyNumberFormat="1"/>
    <xf numFmtId="0" fontId="0" fillId="2" borderId="0" xfId="0" applyFill="1" applyAlignment="1">
      <alignment horizontal="center"/>
    </xf>
    <xf numFmtId="15" fontId="0" fillId="2" borderId="2" xfId="0" applyNumberFormat="1" applyFill="1" applyBorder="1" applyAlignment="1">
      <alignment horizontal="center"/>
    </xf>
    <xf numFmtId="15" fontId="0" fillId="2" borderId="0" xfId="0" applyNumberFormat="1" applyFill="1" applyAlignment="1">
      <alignment horizontal="center"/>
    </xf>
    <xf numFmtId="44" fontId="0" fillId="2" borderId="0" xfId="0" applyNumberFormat="1" applyFill="1"/>
    <xf numFmtId="15" fontId="0" fillId="0" borderId="3" xfId="0" applyNumberFormat="1" applyBorder="1" applyAlignment="1">
      <alignment horizontal="center"/>
    </xf>
    <xf numFmtId="0" fontId="0" fillId="0" borderId="0" xfId="0" applyFill="1" applyBorder="1" applyAlignment="1">
      <alignment horizontal="center"/>
    </xf>
    <xf numFmtId="15" fontId="0" fillId="0" borderId="2" xfId="0" applyNumberFormat="1" applyFill="1" applyBorder="1" applyAlignment="1">
      <alignment horizontal="center"/>
    </xf>
    <xf numFmtId="15" fontId="0" fillId="0" borderId="0" xfId="0" applyNumberFormat="1" applyFill="1" applyBorder="1" applyAlignment="1">
      <alignment horizontal="center"/>
    </xf>
    <xf numFmtId="44" fontId="0" fillId="0" borderId="0" xfId="1" applyFont="1" applyFill="1" applyBorder="1"/>
    <xf numFmtId="0" fontId="0" fillId="0" borderId="0" xfId="0" applyBorder="1"/>
    <xf numFmtId="15" fontId="0" fillId="0" borderId="4" xfId="0" applyNumberFormat="1" applyBorder="1" applyAlignment="1">
      <alignment horizontal="center"/>
    </xf>
    <xf numFmtId="0" fontId="0" fillId="0" borderId="0" xfId="0" applyFill="1" applyAlignment="1">
      <alignment horizontal="center"/>
    </xf>
    <xf numFmtId="15" fontId="0" fillId="0" borderId="4" xfId="0" applyNumberFormat="1" applyFill="1" applyBorder="1" applyAlignment="1">
      <alignment horizontal="center"/>
    </xf>
    <xf numFmtId="15" fontId="0" fillId="0" borderId="0" xfId="0" applyNumberFormat="1" applyFill="1" applyAlignment="1">
      <alignment horizontal="center"/>
    </xf>
    <xf numFmtId="44" fontId="0" fillId="2" borderId="0" xfId="1" applyFont="1" applyFill="1" applyBorder="1"/>
    <xf numFmtId="0" fontId="4" fillId="0" borderId="0" xfId="0" applyFont="1"/>
    <xf numFmtId="0" fontId="6" fillId="0" borderId="0" xfId="0" applyFont="1"/>
    <xf numFmtId="0" fontId="0" fillId="0" borderId="0" xfId="0" applyFill="1"/>
    <xf numFmtId="0" fontId="7" fillId="0" borderId="1" xfId="0" applyFont="1" applyBorder="1"/>
    <xf numFmtId="0" fontId="0" fillId="0" borderId="2" xfId="0" applyBorder="1" applyAlignment="1">
      <alignment horizontal="center"/>
    </xf>
    <xf numFmtId="15" fontId="0" fillId="0" borderId="1" xfId="0" applyNumberFormat="1" applyFill="1" applyBorder="1" applyAlignment="1">
      <alignment horizontal="center"/>
    </xf>
    <xf numFmtId="44" fontId="0" fillId="0" borderId="0" xfId="0" applyNumberFormat="1" applyFill="1"/>
    <xf numFmtId="0" fontId="3" fillId="0" borderId="1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08"/>
  <sheetViews>
    <sheetView tabSelected="1" topLeftCell="J1" workbookViewId="0">
      <selection activeCell="J29" sqref="J29"/>
    </sheetView>
  </sheetViews>
  <sheetFormatPr defaultColWidth="8.85546875" defaultRowHeight="15" x14ac:dyDescent="0.25"/>
  <cols>
    <col min="1" max="6" width="12.7109375" hidden="1" customWidth="1"/>
    <col min="7" max="7" width="15.7109375" hidden="1" customWidth="1"/>
    <col min="8" max="8" width="12.7109375" hidden="1" customWidth="1"/>
    <col min="9" max="9" width="0" hidden="1" customWidth="1"/>
    <col min="10" max="15" width="12.7109375" customWidth="1"/>
    <col min="16" max="16" width="15.7109375" customWidth="1"/>
    <col min="17" max="17" width="12.7109375" customWidth="1"/>
    <col min="18" max="18" width="11.28515625" customWidth="1"/>
  </cols>
  <sheetData>
    <row r="1" spans="1:18" ht="23.25" x14ac:dyDescent="0.35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</row>
    <row r="2" spans="1:18" ht="15" customHeight="1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 spans="1:18" x14ac:dyDescent="0.25">
      <c r="A3" s="35" t="s">
        <v>1</v>
      </c>
      <c r="B3" s="35"/>
      <c r="C3" s="35"/>
      <c r="D3" s="35"/>
      <c r="E3" s="35"/>
      <c r="F3" s="35"/>
      <c r="G3" s="35"/>
      <c r="J3" s="35" t="str">
        <f>+A3</f>
        <v>Fiscal Year 2018-19</v>
      </c>
      <c r="K3" s="35"/>
      <c r="L3" s="35"/>
      <c r="M3" s="35"/>
      <c r="N3" s="35"/>
      <c r="O3" s="35"/>
      <c r="P3" s="35"/>
      <c r="Q3" s="31"/>
      <c r="R3" s="31"/>
    </row>
    <row r="4" spans="1:18" x14ac:dyDescent="0.25">
      <c r="A4" s="2" t="s">
        <v>2</v>
      </c>
      <c r="B4" s="3"/>
      <c r="C4" s="3"/>
      <c r="D4" s="3"/>
      <c r="E4" s="3"/>
      <c r="F4" s="3"/>
      <c r="G4" s="3"/>
      <c r="J4" s="2" t="s">
        <v>3</v>
      </c>
      <c r="K4" s="3"/>
      <c r="L4" s="3"/>
      <c r="M4" s="3"/>
      <c r="N4" s="3"/>
      <c r="O4" s="3"/>
      <c r="P4" s="3"/>
    </row>
    <row r="5" spans="1:18" x14ac:dyDescent="0.25">
      <c r="A5" t="s">
        <v>4</v>
      </c>
      <c r="D5" t="s">
        <v>5</v>
      </c>
      <c r="J5" t="s">
        <v>4</v>
      </c>
      <c r="M5" t="s">
        <v>6</v>
      </c>
    </row>
    <row r="6" spans="1:18" x14ac:dyDescent="0.25">
      <c r="A6" t="s">
        <v>7</v>
      </c>
      <c r="D6" s="4">
        <v>35000</v>
      </c>
      <c r="J6" t="s">
        <v>7</v>
      </c>
      <c r="M6" s="4">
        <v>35000</v>
      </c>
    </row>
    <row r="7" spans="1:18" x14ac:dyDescent="0.25">
      <c r="A7" t="s">
        <v>8</v>
      </c>
      <c r="D7" s="4">
        <f>+D6/12</f>
        <v>2916.6666666666665</v>
      </c>
      <c r="J7" t="s">
        <v>49</v>
      </c>
      <c r="M7" s="4">
        <f>+M6/10</f>
        <v>3500</v>
      </c>
    </row>
    <row r="8" spans="1:18" x14ac:dyDescent="0.25">
      <c r="A8" t="s">
        <v>9</v>
      </c>
      <c r="D8" s="4">
        <f>+(+D6/2)/14</f>
        <v>1250</v>
      </c>
      <c r="J8" t="s">
        <v>10</v>
      </c>
      <c r="M8" s="4">
        <f>+(M6/2)/10</f>
        <v>1750</v>
      </c>
    </row>
    <row r="9" spans="1:18" x14ac:dyDescent="0.25">
      <c r="D9" s="4"/>
      <c r="M9" s="4"/>
    </row>
    <row r="10" spans="1:18" x14ac:dyDescent="0.25">
      <c r="D10" s="4"/>
      <c r="M10" s="4"/>
    </row>
    <row r="11" spans="1:18" x14ac:dyDescent="0.25">
      <c r="A11" s="5"/>
      <c r="D11" s="36" t="s">
        <v>11</v>
      </c>
      <c r="E11" s="36"/>
      <c r="J11" s="5"/>
      <c r="M11" s="36" t="s">
        <v>11</v>
      </c>
      <c r="N11" s="36"/>
    </row>
    <row r="12" spans="1:18" s="9" customFormat="1" x14ac:dyDescent="0.25">
      <c r="A12" s="6" t="s">
        <v>12</v>
      </c>
      <c r="B12" s="6" t="s">
        <v>13</v>
      </c>
      <c r="C12" s="6" t="s">
        <v>14</v>
      </c>
      <c r="D12" s="7" t="s">
        <v>15</v>
      </c>
      <c r="E12" s="7" t="s">
        <v>16</v>
      </c>
      <c r="F12" s="6" t="s">
        <v>17</v>
      </c>
      <c r="G12" s="6" t="s">
        <v>18</v>
      </c>
      <c r="H12" s="8"/>
      <c r="J12" s="6" t="s">
        <v>12</v>
      </c>
      <c r="K12" s="6" t="s">
        <v>13</v>
      </c>
      <c r="L12" s="6" t="s">
        <v>14</v>
      </c>
      <c r="M12" s="7" t="s">
        <v>15</v>
      </c>
      <c r="N12" s="7" t="s">
        <v>16</v>
      </c>
      <c r="O12" s="6" t="s">
        <v>17</v>
      </c>
      <c r="P12" s="6" t="s">
        <v>18</v>
      </c>
      <c r="Q12"/>
      <c r="R12"/>
    </row>
    <row r="13" spans="1:18" x14ac:dyDescent="0.25">
      <c r="A13" s="9">
        <v>2018</v>
      </c>
      <c r="B13" s="9" t="s">
        <v>19</v>
      </c>
      <c r="C13" s="9">
        <v>7</v>
      </c>
      <c r="D13" s="10">
        <v>43282</v>
      </c>
      <c r="E13" s="10">
        <v>43312</v>
      </c>
      <c r="F13" s="11">
        <v>43312</v>
      </c>
      <c r="G13" s="12">
        <f t="shared" ref="G13:G18" si="0">+$D$7</f>
        <v>2916.6666666666665</v>
      </c>
      <c r="H13" s="12"/>
      <c r="J13" s="13">
        <v>2018</v>
      </c>
      <c r="K13" s="13" t="s">
        <v>19</v>
      </c>
      <c r="L13" s="13">
        <v>7</v>
      </c>
      <c r="M13" s="14">
        <v>43282</v>
      </c>
      <c r="N13" s="14">
        <v>43312</v>
      </c>
      <c r="O13" s="15">
        <v>43312</v>
      </c>
      <c r="P13" s="16">
        <v>0</v>
      </c>
    </row>
    <row r="14" spans="1:18" x14ac:dyDescent="0.25">
      <c r="A14" s="9">
        <v>2018</v>
      </c>
      <c r="B14" s="9" t="s">
        <v>19</v>
      </c>
      <c r="C14" s="9">
        <v>8</v>
      </c>
      <c r="D14" s="10">
        <v>43313</v>
      </c>
      <c r="E14" s="10">
        <v>43343</v>
      </c>
      <c r="F14" s="11">
        <v>43343</v>
      </c>
      <c r="G14" s="12">
        <f t="shared" si="0"/>
        <v>2916.6666666666665</v>
      </c>
      <c r="H14" s="12"/>
      <c r="J14" s="9">
        <v>2018</v>
      </c>
      <c r="K14" s="9" t="s">
        <v>19</v>
      </c>
      <c r="L14" s="9">
        <v>8</v>
      </c>
      <c r="M14" s="10">
        <v>43313</v>
      </c>
      <c r="N14" s="10">
        <v>43343</v>
      </c>
      <c r="O14" s="11">
        <v>43343</v>
      </c>
      <c r="P14" s="12">
        <f>+$M$7</f>
        <v>3500</v>
      </c>
    </row>
    <row r="15" spans="1:18" x14ac:dyDescent="0.25">
      <c r="A15" s="9">
        <v>2018</v>
      </c>
      <c r="B15" s="9" t="s">
        <v>19</v>
      </c>
      <c r="C15" s="9">
        <v>9</v>
      </c>
      <c r="D15" s="10">
        <v>43344</v>
      </c>
      <c r="E15" s="10">
        <v>43373</v>
      </c>
      <c r="F15" s="11">
        <v>43371</v>
      </c>
      <c r="G15" s="12">
        <f t="shared" si="0"/>
        <v>2916.6666666666665</v>
      </c>
      <c r="H15" s="12"/>
      <c r="J15" s="9">
        <v>2018</v>
      </c>
      <c r="K15" s="9" t="s">
        <v>19</v>
      </c>
      <c r="L15" s="9">
        <v>9</v>
      </c>
      <c r="M15" s="10">
        <v>43344</v>
      </c>
      <c r="N15" s="10">
        <v>43373</v>
      </c>
      <c r="O15" s="11">
        <v>43371</v>
      </c>
      <c r="P15" s="12">
        <f>+$M$7</f>
        <v>3500</v>
      </c>
    </row>
    <row r="16" spans="1:18" x14ac:dyDescent="0.25">
      <c r="A16" s="9">
        <v>2018</v>
      </c>
      <c r="B16" s="9" t="s">
        <v>19</v>
      </c>
      <c r="C16" s="9">
        <v>10</v>
      </c>
      <c r="D16" s="10">
        <v>43374</v>
      </c>
      <c r="E16" s="10">
        <v>43404</v>
      </c>
      <c r="F16" s="11">
        <v>43404</v>
      </c>
      <c r="G16" s="12">
        <f t="shared" si="0"/>
        <v>2916.6666666666665</v>
      </c>
      <c r="H16" s="12"/>
      <c r="J16" s="9">
        <v>2018</v>
      </c>
      <c r="K16" s="9" t="s">
        <v>19</v>
      </c>
      <c r="L16" s="9">
        <v>10</v>
      </c>
      <c r="M16" s="10">
        <v>43374</v>
      </c>
      <c r="N16" s="10">
        <v>43404</v>
      </c>
      <c r="O16" s="11">
        <v>43404</v>
      </c>
      <c r="P16" s="12">
        <f>+$M$7</f>
        <v>3500</v>
      </c>
    </row>
    <row r="17" spans="1:18" x14ac:dyDescent="0.25">
      <c r="A17" s="9">
        <v>2018</v>
      </c>
      <c r="B17" s="9" t="s">
        <v>19</v>
      </c>
      <c r="C17" s="9">
        <v>11</v>
      </c>
      <c r="D17" s="10">
        <v>43405</v>
      </c>
      <c r="E17" s="10">
        <v>43434</v>
      </c>
      <c r="F17" s="11">
        <v>43434</v>
      </c>
      <c r="G17" s="12">
        <f t="shared" si="0"/>
        <v>2916.6666666666665</v>
      </c>
      <c r="H17" s="12"/>
      <c r="J17" s="9">
        <v>2018</v>
      </c>
      <c r="K17" s="9" t="s">
        <v>19</v>
      </c>
      <c r="L17" s="9">
        <v>11</v>
      </c>
      <c r="M17" s="10">
        <v>43405</v>
      </c>
      <c r="N17" s="10">
        <v>43434</v>
      </c>
      <c r="O17" s="11">
        <v>43434</v>
      </c>
      <c r="P17" s="12">
        <f>+$M$7</f>
        <v>3500</v>
      </c>
    </row>
    <row r="18" spans="1:18" x14ac:dyDescent="0.25">
      <c r="A18" s="9">
        <v>2018</v>
      </c>
      <c r="B18" s="9" t="s">
        <v>19</v>
      </c>
      <c r="C18" s="9">
        <v>12</v>
      </c>
      <c r="D18" s="17">
        <v>43435</v>
      </c>
      <c r="E18" s="17">
        <v>43465</v>
      </c>
      <c r="F18" s="11">
        <v>43465</v>
      </c>
      <c r="G18" s="12">
        <f t="shared" si="0"/>
        <v>2916.6666666666665</v>
      </c>
      <c r="H18" s="12">
        <f>SUM(G13:G18)</f>
        <v>17500</v>
      </c>
      <c r="I18" t="s">
        <v>20</v>
      </c>
      <c r="J18" s="9">
        <v>2018</v>
      </c>
      <c r="K18" s="9" t="s">
        <v>19</v>
      </c>
      <c r="L18" s="9">
        <v>12</v>
      </c>
      <c r="M18" s="17">
        <v>43435</v>
      </c>
      <c r="N18" s="17">
        <v>43465</v>
      </c>
      <c r="O18" s="11">
        <v>43465</v>
      </c>
      <c r="P18" s="12">
        <f>+$M$7</f>
        <v>3500</v>
      </c>
      <c r="Q18" s="12">
        <f>SUM(P13:P18)</f>
        <v>17500</v>
      </c>
      <c r="R18" t="s">
        <v>20</v>
      </c>
    </row>
    <row r="19" spans="1:18" s="22" customFormat="1" x14ac:dyDescent="0.25">
      <c r="A19" s="18">
        <v>2019</v>
      </c>
      <c r="B19" s="18" t="s">
        <v>21</v>
      </c>
      <c r="C19" s="18">
        <v>1</v>
      </c>
      <c r="D19" s="19">
        <v>43450</v>
      </c>
      <c r="E19" s="19">
        <v>43463</v>
      </c>
      <c r="F19" s="20">
        <v>43469</v>
      </c>
      <c r="G19" s="21">
        <f>+$D$8</f>
        <v>1250</v>
      </c>
      <c r="H19" s="21"/>
      <c r="J19" s="18">
        <v>2019</v>
      </c>
      <c r="K19" s="18" t="s">
        <v>21</v>
      </c>
      <c r="L19" s="18">
        <v>1</v>
      </c>
      <c r="M19" s="19">
        <v>43450</v>
      </c>
      <c r="N19" s="19">
        <v>43463</v>
      </c>
      <c r="O19" s="20">
        <v>43469</v>
      </c>
      <c r="P19" s="21">
        <f>+$M$8</f>
        <v>1750</v>
      </c>
    </row>
    <row r="20" spans="1:18" x14ac:dyDescent="0.25">
      <c r="A20" s="9">
        <v>2019</v>
      </c>
      <c r="B20" s="9" t="s">
        <v>21</v>
      </c>
      <c r="C20" s="9">
        <v>2</v>
      </c>
      <c r="D20" s="23">
        <v>43464</v>
      </c>
      <c r="E20" s="23">
        <v>43477</v>
      </c>
      <c r="F20" s="11">
        <v>43483</v>
      </c>
      <c r="G20" s="21">
        <f t="shared" ref="G20:G32" si="1">+$D$8</f>
        <v>1250</v>
      </c>
      <c r="H20" s="12"/>
      <c r="J20" s="24">
        <v>2019</v>
      </c>
      <c r="K20" s="24" t="s">
        <v>21</v>
      </c>
      <c r="L20" s="24">
        <v>2</v>
      </c>
      <c r="M20" s="25">
        <v>43464</v>
      </c>
      <c r="N20" s="25">
        <v>43477</v>
      </c>
      <c r="O20" s="26">
        <v>43483</v>
      </c>
      <c r="P20" s="21">
        <f t="shared" ref="P20:P28" si="2">+$M$8</f>
        <v>1750</v>
      </c>
    </row>
    <row r="21" spans="1:18" x14ac:dyDescent="0.25">
      <c r="A21" s="9">
        <v>2019</v>
      </c>
      <c r="B21" s="9" t="s">
        <v>21</v>
      </c>
      <c r="C21" s="9">
        <v>3</v>
      </c>
      <c r="D21" s="10">
        <v>43478</v>
      </c>
      <c r="E21" s="10">
        <v>43491</v>
      </c>
      <c r="F21" s="11">
        <v>43497</v>
      </c>
      <c r="G21" s="21">
        <f t="shared" si="1"/>
        <v>1250</v>
      </c>
      <c r="H21" s="12"/>
      <c r="J21" s="24">
        <v>2019</v>
      </c>
      <c r="K21" s="24" t="s">
        <v>21</v>
      </c>
      <c r="L21" s="24">
        <v>3</v>
      </c>
      <c r="M21" s="19">
        <v>43478</v>
      </c>
      <c r="N21" s="19">
        <v>43491</v>
      </c>
      <c r="O21" s="26">
        <v>43497</v>
      </c>
      <c r="P21" s="21">
        <f t="shared" si="2"/>
        <v>1750</v>
      </c>
    </row>
    <row r="22" spans="1:18" x14ac:dyDescent="0.25">
      <c r="A22" s="9">
        <v>2019</v>
      </c>
      <c r="B22" s="9" t="s">
        <v>21</v>
      </c>
      <c r="C22" s="9">
        <v>4</v>
      </c>
      <c r="D22" s="10">
        <v>43492</v>
      </c>
      <c r="E22" s="10">
        <v>43505</v>
      </c>
      <c r="F22" s="11">
        <v>43511</v>
      </c>
      <c r="G22" s="21">
        <f t="shared" si="1"/>
        <v>1250</v>
      </c>
      <c r="H22" s="12"/>
      <c r="J22" s="24">
        <v>2019</v>
      </c>
      <c r="K22" s="24" t="s">
        <v>21</v>
      </c>
      <c r="L22" s="24">
        <v>4</v>
      </c>
      <c r="M22" s="19">
        <v>43492</v>
      </c>
      <c r="N22" s="19">
        <v>43505</v>
      </c>
      <c r="O22" s="26">
        <v>43511</v>
      </c>
      <c r="P22" s="21">
        <f t="shared" si="2"/>
        <v>1750</v>
      </c>
    </row>
    <row r="23" spans="1:18" x14ac:dyDescent="0.25">
      <c r="A23" s="9">
        <v>2019</v>
      </c>
      <c r="B23" s="9" t="s">
        <v>21</v>
      </c>
      <c r="C23" s="9">
        <v>5</v>
      </c>
      <c r="D23" s="10">
        <v>43506</v>
      </c>
      <c r="E23" s="10">
        <v>43519</v>
      </c>
      <c r="F23" s="11">
        <v>43525</v>
      </c>
      <c r="G23" s="21">
        <f t="shared" si="1"/>
        <v>1250</v>
      </c>
      <c r="H23" s="12"/>
      <c r="J23" s="24">
        <v>2019</v>
      </c>
      <c r="K23" s="24" t="s">
        <v>21</v>
      </c>
      <c r="L23" s="24">
        <v>5</v>
      </c>
      <c r="M23" s="19">
        <v>43506</v>
      </c>
      <c r="N23" s="19">
        <v>43519</v>
      </c>
      <c r="O23" s="26">
        <v>43525</v>
      </c>
      <c r="P23" s="21">
        <f t="shared" si="2"/>
        <v>1750</v>
      </c>
    </row>
    <row r="24" spans="1:18" x14ac:dyDescent="0.25">
      <c r="A24" s="9">
        <v>2019</v>
      </c>
      <c r="B24" s="9" t="s">
        <v>21</v>
      </c>
      <c r="C24" s="9">
        <v>6</v>
      </c>
      <c r="D24" s="10">
        <v>43520</v>
      </c>
      <c r="E24" s="10">
        <v>43533</v>
      </c>
      <c r="F24" s="11">
        <v>43539</v>
      </c>
      <c r="G24" s="21">
        <f t="shared" si="1"/>
        <v>1250</v>
      </c>
      <c r="H24" s="12"/>
      <c r="J24" s="24">
        <v>2019</v>
      </c>
      <c r="K24" s="24" t="s">
        <v>21</v>
      </c>
      <c r="L24" s="24">
        <v>6</v>
      </c>
      <c r="M24" s="19">
        <v>43520</v>
      </c>
      <c r="N24" s="19">
        <v>43533</v>
      </c>
      <c r="O24" s="26">
        <v>43539</v>
      </c>
      <c r="P24" s="21">
        <f t="shared" si="2"/>
        <v>1750</v>
      </c>
    </row>
    <row r="25" spans="1:18" x14ac:dyDescent="0.25">
      <c r="A25" s="9">
        <v>2019</v>
      </c>
      <c r="B25" s="9" t="s">
        <v>21</v>
      </c>
      <c r="C25" s="9">
        <v>7</v>
      </c>
      <c r="D25" s="10">
        <v>43534</v>
      </c>
      <c r="E25" s="10">
        <v>43547</v>
      </c>
      <c r="F25" s="11">
        <v>43553</v>
      </c>
      <c r="G25" s="21">
        <f t="shared" si="1"/>
        <v>1250</v>
      </c>
      <c r="H25" s="12"/>
      <c r="J25" s="24">
        <v>2019</v>
      </c>
      <c r="K25" s="24" t="s">
        <v>21</v>
      </c>
      <c r="L25" s="24">
        <v>7</v>
      </c>
      <c r="M25" s="19">
        <v>43534</v>
      </c>
      <c r="N25" s="19">
        <v>43547</v>
      </c>
      <c r="O25" s="26">
        <v>43553</v>
      </c>
      <c r="P25" s="21">
        <f t="shared" si="2"/>
        <v>1750</v>
      </c>
    </row>
    <row r="26" spans="1:18" x14ac:dyDescent="0.25">
      <c r="A26" s="9">
        <v>2019</v>
      </c>
      <c r="B26" s="9" t="s">
        <v>21</v>
      </c>
      <c r="C26" s="9">
        <v>8</v>
      </c>
      <c r="D26" s="10">
        <v>43548</v>
      </c>
      <c r="E26" s="10">
        <v>43561</v>
      </c>
      <c r="F26" s="11">
        <v>43567</v>
      </c>
      <c r="G26" s="21">
        <f t="shared" si="1"/>
        <v>1250</v>
      </c>
      <c r="H26" s="12"/>
      <c r="J26" s="24">
        <v>2019</v>
      </c>
      <c r="K26" s="24" t="s">
        <v>21</v>
      </c>
      <c r="L26" s="24">
        <v>8</v>
      </c>
      <c r="M26" s="19">
        <v>43548</v>
      </c>
      <c r="N26" s="19">
        <v>43561</v>
      </c>
      <c r="O26" s="26">
        <v>43567</v>
      </c>
      <c r="P26" s="21">
        <f t="shared" si="2"/>
        <v>1750</v>
      </c>
    </row>
    <row r="27" spans="1:18" x14ac:dyDescent="0.25">
      <c r="A27" s="9">
        <v>2019</v>
      </c>
      <c r="B27" s="9" t="s">
        <v>21</v>
      </c>
      <c r="C27" s="9">
        <v>9</v>
      </c>
      <c r="D27" s="10">
        <v>43562</v>
      </c>
      <c r="E27" s="10">
        <v>43575</v>
      </c>
      <c r="F27" s="11">
        <v>43581</v>
      </c>
      <c r="G27" s="21">
        <f t="shared" si="1"/>
        <v>1250</v>
      </c>
      <c r="H27" s="12"/>
      <c r="J27" s="24">
        <v>2019</v>
      </c>
      <c r="K27" s="24" t="s">
        <v>21</v>
      </c>
      <c r="L27" s="24">
        <v>9</v>
      </c>
      <c r="M27" s="19">
        <v>43562</v>
      </c>
      <c r="N27" s="19">
        <v>43575</v>
      </c>
      <c r="O27" s="26">
        <v>43581</v>
      </c>
      <c r="P27" s="21">
        <f t="shared" si="2"/>
        <v>1750</v>
      </c>
    </row>
    <row r="28" spans="1:18" x14ac:dyDescent="0.25">
      <c r="A28" s="9">
        <v>2019</v>
      </c>
      <c r="B28" s="9" t="s">
        <v>21</v>
      </c>
      <c r="C28" s="9">
        <v>10</v>
      </c>
      <c r="D28" s="10">
        <v>43576</v>
      </c>
      <c r="E28" s="10">
        <v>43589</v>
      </c>
      <c r="F28" s="11">
        <v>43595</v>
      </c>
      <c r="G28" s="21">
        <f t="shared" si="1"/>
        <v>1250</v>
      </c>
      <c r="H28" s="12"/>
      <c r="J28" s="24">
        <v>2019</v>
      </c>
      <c r="K28" s="24" t="s">
        <v>21</v>
      </c>
      <c r="L28" s="24" t="s">
        <v>41</v>
      </c>
      <c r="M28" s="19">
        <v>43576</v>
      </c>
      <c r="N28" s="19">
        <v>43589</v>
      </c>
      <c r="O28" s="26">
        <v>43595</v>
      </c>
      <c r="P28" s="21">
        <f t="shared" si="2"/>
        <v>1750</v>
      </c>
    </row>
    <row r="29" spans="1:18" x14ac:dyDescent="0.25">
      <c r="A29" s="9">
        <v>2019</v>
      </c>
      <c r="B29" s="9" t="s">
        <v>21</v>
      </c>
      <c r="C29" s="9">
        <v>11</v>
      </c>
      <c r="D29" s="10">
        <v>43590</v>
      </c>
      <c r="E29" s="10">
        <v>43603</v>
      </c>
      <c r="F29" s="11">
        <v>43609</v>
      </c>
      <c r="G29" s="21">
        <f t="shared" si="1"/>
        <v>1250</v>
      </c>
      <c r="H29" s="12"/>
      <c r="J29" s="13">
        <v>2019</v>
      </c>
      <c r="K29" s="13" t="s">
        <v>21</v>
      </c>
      <c r="L29" s="13">
        <v>11</v>
      </c>
      <c r="M29" s="14">
        <v>43590</v>
      </c>
      <c r="N29" s="14">
        <v>43603</v>
      </c>
      <c r="O29" s="15">
        <v>43609</v>
      </c>
      <c r="P29" s="27">
        <v>0</v>
      </c>
    </row>
    <row r="30" spans="1:18" x14ac:dyDescent="0.25">
      <c r="A30" s="9">
        <v>2019</v>
      </c>
      <c r="B30" s="9" t="s">
        <v>21</v>
      </c>
      <c r="C30" s="9">
        <v>12</v>
      </c>
      <c r="D30" s="10">
        <v>43604</v>
      </c>
      <c r="E30" s="10">
        <v>43617</v>
      </c>
      <c r="F30" s="11">
        <v>43623</v>
      </c>
      <c r="G30" s="21">
        <f t="shared" si="1"/>
        <v>1250</v>
      </c>
      <c r="H30" s="12"/>
      <c r="J30" s="13">
        <v>2019</v>
      </c>
      <c r="K30" s="13" t="s">
        <v>21</v>
      </c>
      <c r="L30" s="13">
        <v>12</v>
      </c>
      <c r="M30" s="14">
        <v>43604</v>
      </c>
      <c r="N30" s="14">
        <v>43617</v>
      </c>
      <c r="O30" s="15">
        <v>43623</v>
      </c>
      <c r="P30" s="27">
        <v>0</v>
      </c>
    </row>
    <row r="31" spans="1:18" x14ac:dyDescent="0.25">
      <c r="A31" s="9">
        <v>2019</v>
      </c>
      <c r="B31" s="9" t="s">
        <v>21</v>
      </c>
      <c r="C31" s="9">
        <v>13</v>
      </c>
      <c r="D31" s="10">
        <v>43618</v>
      </c>
      <c r="E31" s="10">
        <v>43631</v>
      </c>
      <c r="F31" s="11">
        <v>43637</v>
      </c>
      <c r="G31" s="21">
        <f t="shared" si="1"/>
        <v>1250</v>
      </c>
      <c r="H31" s="12"/>
      <c r="J31" s="13">
        <v>2019</v>
      </c>
      <c r="K31" s="13" t="s">
        <v>21</v>
      </c>
      <c r="L31" s="13">
        <v>13</v>
      </c>
      <c r="M31" s="14">
        <v>43618</v>
      </c>
      <c r="N31" s="14">
        <v>43631</v>
      </c>
      <c r="O31" s="15">
        <v>43637</v>
      </c>
      <c r="P31" s="27">
        <v>0</v>
      </c>
    </row>
    <row r="32" spans="1:18" x14ac:dyDescent="0.25">
      <c r="A32" s="9">
        <v>2019</v>
      </c>
      <c r="B32" s="9" t="s">
        <v>21</v>
      </c>
      <c r="C32" s="9">
        <v>14</v>
      </c>
      <c r="D32" s="10">
        <v>43632</v>
      </c>
      <c r="E32" s="10">
        <v>43645</v>
      </c>
      <c r="F32" s="11">
        <v>43651</v>
      </c>
      <c r="G32" s="21">
        <f t="shared" si="1"/>
        <v>1250</v>
      </c>
      <c r="H32" s="12">
        <f>SUM(G19:G32)</f>
        <v>17500</v>
      </c>
      <c r="I32" t="s">
        <v>22</v>
      </c>
      <c r="J32" s="13">
        <v>2019</v>
      </c>
      <c r="K32" s="13" t="s">
        <v>21</v>
      </c>
      <c r="L32" s="13">
        <v>14</v>
      </c>
      <c r="M32" s="14">
        <v>43632</v>
      </c>
      <c r="N32" s="14">
        <v>43645</v>
      </c>
      <c r="O32" s="15">
        <v>43651</v>
      </c>
      <c r="P32" s="27">
        <v>0</v>
      </c>
      <c r="Q32" s="12">
        <f>SUM(P19:P32)</f>
        <v>17500</v>
      </c>
      <c r="R32" t="s">
        <v>22</v>
      </c>
    </row>
    <row r="33" spans="1:18" x14ac:dyDescent="0.25">
      <c r="G33" s="12">
        <f>SUM(G13:G32)</f>
        <v>35000</v>
      </c>
      <c r="H33" s="12">
        <f>SUM(H13:H32)</f>
        <v>35000</v>
      </c>
      <c r="P33" s="12">
        <f>SUM(P13:P32)</f>
        <v>35000</v>
      </c>
      <c r="Q33" s="12">
        <f>SUM(Q13:Q32)</f>
        <v>35000</v>
      </c>
    </row>
    <row r="34" spans="1:18" x14ac:dyDescent="0.25">
      <c r="G34" s="12"/>
      <c r="H34" s="12"/>
      <c r="P34" s="12"/>
      <c r="Q34" s="12"/>
    </row>
    <row r="35" spans="1:18" x14ac:dyDescent="0.25">
      <c r="J35" s="38" t="s">
        <v>32</v>
      </c>
      <c r="K35" s="38"/>
      <c r="L35" s="38"/>
      <c r="M35" s="38"/>
      <c r="N35" s="38"/>
      <c r="O35" s="38"/>
      <c r="P35" s="38"/>
      <c r="Q35" s="38"/>
      <c r="R35" s="38"/>
    </row>
    <row r="36" spans="1:18" x14ac:dyDescent="0.25">
      <c r="J36" s="29" t="s">
        <v>33</v>
      </c>
    </row>
    <row r="37" spans="1:18" x14ac:dyDescent="0.25">
      <c r="J37" t="s">
        <v>29</v>
      </c>
      <c r="M37" s="4">
        <v>5000</v>
      </c>
    </row>
    <row r="38" spans="1:18" x14ac:dyDescent="0.25">
      <c r="J38" t="s">
        <v>30</v>
      </c>
      <c r="M38" s="4">
        <f>+M37/3</f>
        <v>1666.6666666666667</v>
      </c>
    </row>
    <row r="40" spans="1:18" x14ac:dyDescent="0.25">
      <c r="J40" s="24">
        <v>2019</v>
      </c>
      <c r="K40" s="24" t="s">
        <v>21</v>
      </c>
      <c r="L40" s="24" t="s">
        <v>42</v>
      </c>
      <c r="M40" s="19">
        <v>43590</v>
      </c>
      <c r="N40" s="19">
        <v>43603</v>
      </c>
      <c r="O40" s="26">
        <v>43609</v>
      </c>
      <c r="P40" s="21">
        <f>+$M$38</f>
        <v>1666.6666666666667</v>
      </c>
      <c r="Q40" s="30"/>
      <c r="R40" s="30"/>
    </row>
    <row r="41" spans="1:18" x14ac:dyDescent="0.25">
      <c r="A41" t="s">
        <v>4</v>
      </c>
      <c r="D41" t="s">
        <v>5</v>
      </c>
      <c r="J41" s="24">
        <v>2019</v>
      </c>
      <c r="K41" s="24" t="s">
        <v>21</v>
      </c>
      <c r="L41" s="24" t="s">
        <v>43</v>
      </c>
      <c r="M41" s="19">
        <v>43604</v>
      </c>
      <c r="N41" s="19">
        <v>43617</v>
      </c>
      <c r="O41" s="26">
        <v>43623</v>
      </c>
      <c r="P41" s="21">
        <f>+$M$38</f>
        <v>1666.6666666666667</v>
      </c>
      <c r="Q41" s="30"/>
      <c r="R41" s="30"/>
    </row>
    <row r="42" spans="1:18" x14ac:dyDescent="0.25">
      <c r="A42" t="s">
        <v>7</v>
      </c>
      <c r="D42" s="4">
        <v>35000</v>
      </c>
      <c r="J42" s="24">
        <v>2019</v>
      </c>
      <c r="K42" s="24" t="s">
        <v>21</v>
      </c>
      <c r="L42" s="24" t="s">
        <v>44</v>
      </c>
      <c r="M42" s="19">
        <v>43618</v>
      </c>
      <c r="N42" s="19">
        <v>43631</v>
      </c>
      <c r="O42" s="26">
        <v>43637</v>
      </c>
      <c r="P42" s="21">
        <f>+$M$38</f>
        <v>1666.6666666666667</v>
      </c>
      <c r="Q42" s="34">
        <f>SUM(P40:P42)</f>
        <v>5000</v>
      </c>
      <c r="R42" s="30" t="s">
        <v>35</v>
      </c>
    </row>
    <row r="43" spans="1:18" x14ac:dyDescent="0.25">
      <c r="D43" s="4"/>
      <c r="J43" s="24"/>
      <c r="K43" s="24"/>
      <c r="L43" s="24"/>
      <c r="M43" s="20"/>
      <c r="N43" s="20"/>
      <c r="O43" s="26"/>
      <c r="P43" s="21"/>
      <c r="Q43" s="30"/>
      <c r="R43" s="30"/>
    </row>
    <row r="44" spans="1:18" x14ac:dyDescent="0.25">
      <c r="D44" s="4"/>
      <c r="J44" s="29" t="s">
        <v>34</v>
      </c>
      <c r="K44" s="24"/>
      <c r="L44" s="24"/>
      <c r="M44" s="20"/>
      <c r="N44" s="20"/>
      <c r="O44" s="26"/>
      <c r="P44" s="21"/>
      <c r="Q44" s="30"/>
      <c r="R44" s="30"/>
    </row>
    <row r="45" spans="1:18" x14ac:dyDescent="0.25">
      <c r="D45" s="4"/>
      <c r="J45" t="s">
        <v>29</v>
      </c>
      <c r="M45" s="4">
        <v>7000</v>
      </c>
      <c r="N45" s="20"/>
      <c r="O45" s="20"/>
      <c r="P45" s="21"/>
      <c r="Q45" s="30"/>
      <c r="R45" s="30"/>
    </row>
    <row r="46" spans="1:18" x14ac:dyDescent="0.25">
      <c r="D46" s="4"/>
      <c r="J46" t="s">
        <v>31</v>
      </c>
      <c r="M46" s="4">
        <f>+M45/3</f>
        <v>2333.3333333333335</v>
      </c>
      <c r="N46" s="20"/>
      <c r="O46" s="26"/>
      <c r="P46" s="21"/>
      <c r="Q46" s="30"/>
      <c r="R46" s="30"/>
    </row>
    <row r="47" spans="1:18" x14ac:dyDescent="0.25">
      <c r="D47" s="4"/>
      <c r="M47" s="33"/>
      <c r="N47" s="33"/>
      <c r="O47" s="26"/>
      <c r="P47" s="21"/>
      <c r="Q47" s="30"/>
      <c r="R47" s="30"/>
    </row>
    <row r="48" spans="1:18" x14ac:dyDescent="0.25">
      <c r="A48" t="s">
        <v>23</v>
      </c>
      <c r="D48" s="4">
        <f>+D42/12</f>
        <v>2916.6666666666665</v>
      </c>
      <c r="J48" s="24">
        <v>2019</v>
      </c>
      <c r="K48" s="24" t="s">
        <v>21</v>
      </c>
      <c r="L48" s="24" t="s">
        <v>45</v>
      </c>
      <c r="M48" s="25">
        <v>43632</v>
      </c>
      <c r="N48" s="25">
        <v>43645</v>
      </c>
      <c r="O48" s="26">
        <v>43651</v>
      </c>
      <c r="P48" s="21">
        <f>+$M$46</f>
        <v>2333.3333333333335</v>
      </c>
      <c r="Q48" s="30"/>
      <c r="R48" s="30"/>
    </row>
    <row r="49" spans="1:18" x14ac:dyDescent="0.25">
      <c r="A49" t="s">
        <v>24</v>
      </c>
      <c r="D49" s="4">
        <v>1250</v>
      </c>
      <c r="J49" s="24">
        <v>2019</v>
      </c>
      <c r="K49" s="24" t="s">
        <v>21</v>
      </c>
      <c r="L49" s="24" t="s">
        <v>46</v>
      </c>
      <c r="M49" s="19">
        <v>43646</v>
      </c>
      <c r="N49" s="19">
        <v>43659</v>
      </c>
      <c r="O49" s="26">
        <v>43665</v>
      </c>
      <c r="P49" s="21">
        <f>+$M$46</f>
        <v>2333.3333333333335</v>
      </c>
      <c r="Q49" s="30"/>
      <c r="R49" s="30"/>
    </row>
    <row r="50" spans="1:18" x14ac:dyDescent="0.25">
      <c r="D50" s="4"/>
      <c r="J50" s="24">
        <v>2019</v>
      </c>
      <c r="K50" s="24" t="s">
        <v>21</v>
      </c>
      <c r="L50" s="24" t="s">
        <v>47</v>
      </c>
      <c r="M50" s="19">
        <v>43660</v>
      </c>
      <c r="N50" s="19">
        <v>43673</v>
      </c>
      <c r="O50" s="26">
        <v>43679</v>
      </c>
      <c r="P50" s="21">
        <f>+$M$46</f>
        <v>2333.3333333333335</v>
      </c>
      <c r="Q50" s="34">
        <f>SUM(P48:P50)</f>
        <v>7000</v>
      </c>
      <c r="R50" s="30" t="s">
        <v>36</v>
      </c>
    </row>
    <row r="51" spans="1:18" x14ac:dyDescent="0.25">
      <c r="A51" s="5" t="s">
        <v>25</v>
      </c>
      <c r="D51" s="36" t="s">
        <v>11</v>
      </c>
      <c r="E51" s="36"/>
      <c r="J51" s="24"/>
      <c r="K51" s="24"/>
      <c r="L51" s="24"/>
      <c r="M51" s="20"/>
      <c r="N51" s="20"/>
      <c r="O51" s="26"/>
      <c r="P51" s="21"/>
      <c r="Q51" s="30"/>
      <c r="R51" s="30"/>
    </row>
    <row r="52" spans="1:18" x14ac:dyDescent="0.25">
      <c r="A52" s="5"/>
      <c r="D52" s="32"/>
      <c r="E52" s="32"/>
      <c r="J52" s="29" t="s">
        <v>39</v>
      </c>
      <c r="K52" s="24"/>
      <c r="L52" s="24"/>
      <c r="M52" s="20"/>
      <c r="N52" s="20"/>
      <c r="O52" s="26"/>
      <c r="P52" s="21"/>
      <c r="Q52" s="30"/>
      <c r="R52" s="30"/>
    </row>
    <row r="53" spans="1:18" x14ac:dyDescent="0.25">
      <c r="A53" s="5"/>
      <c r="D53" s="32"/>
      <c r="E53" s="32"/>
      <c r="J53" t="s">
        <v>37</v>
      </c>
      <c r="M53" s="4">
        <v>12000</v>
      </c>
      <c r="N53" s="20"/>
      <c r="O53" s="20"/>
      <c r="P53" s="21"/>
      <c r="Q53" s="30"/>
      <c r="R53" s="30"/>
    </row>
    <row r="54" spans="1:18" x14ac:dyDescent="0.25">
      <c r="A54" s="5"/>
      <c r="D54" s="32"/>
      <c r="E54" s="32"/>
      <c r="J54" t="s">
        <v>38</v>
      </c>
      <c r="M54" s="4">
        <f>+M53/6</f>
        <v>2000</v>
      </c>
      <c r="N54" s="20"/>
      <c r="O54" s="26"/>
      <c r="P54" s="21"/>
      <c r="Q54" s="30"/>
      <c r="R54" s="30"/>
    </row>
    <row r="55" spans="1:18" x14ac:dyDescent="0.25">
      <c r="A55" s="5"/>
      <c r="D55" s="32"/>
      <c r="E55" s="32"/>
      <c r="J55" s="24"/>
      <c r="K55" s="24"/>
      <c r="L55" s="24"/>
      <c r="M55" s="20"/>
      <c r="N55" s="20"/>
      <c r="O55" s="26"/>
      <c r="P55" s="21"/>
      <c r="Q55" s="30"/>
      <c r="R55" s="30"/>
    </row>
    <row r="56" spans="1:18" x14ac:dyDescent="0.25">
      <c r="A56" s="5"/>
      <c r="D56" s="32"/>
      <c r="E56" s="32"/>
      <c r="J56" s="24">
        <v>2019</v>
      </c>
      <c r="K56" s="24" t="s">
        <v>21</v>
      </c>
      <c r="L56" s="24" t="s">
        <v>42</v>
      </c>
      <c r="M56" s="19">
        <v>43590</v>
      </c>
      <c r="N56" s="19">
        <v>43603</v>
      </c>
      <c r="O56" s="26">
        <v>43609</v>
      </c>
      <c r="P56" s="21">
        <f t="shared" ref="P56:P61" si="3">+$M$54</f>
        <v>2000</v>
      </c>
      <c r="Q56" s="30"/>
      <c r="R56" s="30"/>
    </row>
    <row r="57" spans="1:18" x14ac:dyDescent="0.25">
      <c r="A57" s="5"/>
      <c r="D57" s="32"/>
      <c r="E57" s="32"/>
      <c r="J57" s="24">
        <v>2019</v>
      </c>
      <c r="K57" s="24" t="s">
        <v>21</v>
      </c>
      <c r="L57" s="24" t="s">
        <v>43</v>
      </c>
      <c r="M57" s="19">
        <v>43604</v>
      </c>
      <c r="N57" s="19">
        <v>43617</v>
      </c>
      <c r="O57" s="26">
        <v>43623</v>
      </c>
      <c r="P57" s="21">
        <f t="shared" si="3"/>
        <v>2000</v>
      </c>
      <c r="Q57" s="30"/>
      <c r="R57" s="30"/>
    </row>
    <row r="58" spans="1:18" x14ac:dyDescent="0.25">
      <c r="A58" s="5"/>
      <c r="D58" s="32"/>
      <c r="E58" s="32"/>
      <c r="J58" s="24">
        <v>2019</v>
      </c>
      <c r="K58" s="24" t="s">
        <v>21</v>
      </c>
      <c r="L58" s="24" t="s">
        <v>44</v>
      </c>
      <c r="M58" s="19">
        <v>43618</v>
      </c>
      <c r="N58" s="19">
        <v>43631</v>
      </c>
      <c r="O58" s="26">
        <v>43637</v>
      </c>
      <c r="P58" s="21">
        <f t="shared" si="3"/>
        <v>2000</v>
      </c>
      <c r="Q58" s="30"/>
      <c r="R58" s="30"/>
    </row>
    <row r="59" spans="1:18" x14ac:dyDescent="0.25">
      <c r="A59" s="5"/>
      <c r="D59" s="32"/>
      <c r="E59" s="32"/>
      <c r="J59" s="24">
        <v>2019</v>
      </c>
      <c r="K59" s="24" t="s">
        <v>21</v>
      </c>
      <c r="L59" s="24" t="s">
        <v>45</v>
      </c>
      <c r="M59" s="25">
        <v>43632</v>
      </c>
      <c r="N59" s="25">
        <v>43645</v>
      </c>
      <c r="O59" s="26">
        <v>43651</v>
      </c>
      <c r="P59" s="21">
        <f t="shared" si="3"/>
        <v>2000</v>
      </c>
      <c r="Q59" s="30"/>
      <c r="R59" s="30"/>
    </row>
    <row r="60" spans="1:18" x14ac:dyDescent="0.25">
      <c r="A60" s="5"/>
      <c r="D60" s="32"/>
      <c r="E60" s="32"/>
      <c r="J60" s="24">
        <v>2019</v>
      </c>
      <c r="K60" s="24" t="s">
        <v>21</v>
      </c>
      <c r="L60" s="24" t="s">
        <v>46</v>
      </c>
      <c r="M60" s="19">
        <v>43646</v>
      </c>
      <c r="N60" s="19">
        <v>43659</v>
      </c>
      <c r="O60" s="26">
        <v>43665</v>
      </c>
      <c r="P60" s="21">
        <f t="shared" si="3"/>
        <v>2000</v>
      </c>
      <c r="Q60" s="30"/>
      <c r="R60" s="30"/>
    </row>
    <row r="61" spans="1:18" x14ac:dyDescent="0.25">
      <c r="A61" s="5"/>
      <c r="D61" s="32"/>
      <c r="E61" s="32"/>
      <c r="J61" s="24">
        <v>2019</v>
      </c>
      <c r="K61" s="24" t="s">
        <v>21</v>
      </c>
      <c r="L61" s="24" t="s">
        <v>47</v>
      </c>
      <c r="M61" s="19">
        <v>43660</v>
      </c>
      <c r="N61" s="19">
        <v>43673</v>
      </c>
      <c r="O61" s="26">
        <v>43679</v>
      </c>
      <c r="P61" s="21">
        <f t="shared" si="3"/>
        <v>2000</v>
      </c>
      <c r="Q61" s="34">
        <f>SUM(P56:P61)</f>
        <v>12000</v>
      </c>
      <c r="R61" s="30" t="s">
        <v>40</v>
      </c>
    </row>
    <row r="62" spans="1:18" x14ac:dyDescent="0.25">
      <c r="A62" s="5"/>
      <c r="D62" s="32"/>
      <c r="E62" s="32"/>
      <c r="J62" s="24"/>
      <c r="K62" s="24"/>
      <c r="L62" s="24"/>
      <c r="M62" s="20"/>
      <c r="N62" s="20"/>
      <c r="O62" s="26"/>
      <c r="P62" s="21"/>
      <c r="Q62" s="30"/>
      <c r="R62" s="30"/>
    </row>
    <row r="63" spans="1:18" x14ac:dyDescent="0.25">
      <c r="A63" s="5"/>
      <c r="D63" s="32"/>
      <c r="E63" s="32"/>
      <c r="J63" s="24"/>
      <c r="K63" s="24"/>
      <c r="L63" s="24"/>
      <c r="M63" s="20"/>
      <c r="N63" s="20"/>
      <c r="O63" s="26"/>
      <c r="P63" s="21"/>
      <c r="Q63" s="30"/>
      <c r="R63" s="30"/>
    </row>
    <row r="64" spans="1:18" x14ac:dyDescent="0.25">
      <c r="A64" s="35" t="s">
        <v>26</v>
      </c>
      <c r="B64" s="35"/>
      <c r="C64" s="35"/>
      <c r="D64" s="35"/>
      <c r="E64" s="35"/>
      <c r="F64" s="35"/>
      <c r="G64" s="35"/>
      <c r="J64" s="35" t="str">
        <f>+A64</f>
        <v>Fiscal Year 2019-20</v>
      </c>
      <c r="K64" s="35"/>
      <c r="L64" s="35"/>
      <c r="M64" s="35"/>
      <c r="N64" s="35"/>
      <c r="O64" s="35"/>
      <c r="P64" s="35"/>
      <c r="Q64" s="35"/>
      <c r="R64" s="35"/>
    </row>
    <row r="65" spans="1:18" x14ac:dyDescent="0.25">
      <c r="A65" s="2" t="s">
        <v>2</v>
      </c>
      <c r="B65" s="3"/>
      <c r="C65" s="3"/>
      <c r="D65" s="3"/>
      <c r="E65" s="3"/>
      <c r="F65" s="3"/>
      <c r="G65" s="3"/>
      <c r="J65" s="2" t="s">
        <v>3</v>
      </c>
      <c r="K65" s="3"/>
      <c r="L65" s="3"/>
      <c r="M65" s="3"/>
      <c r="N65" s="3"/>
      <c r="O65" s="3"/>
      <c r="P65" s="3"/>
    </row>
    <row r="66" spans="1:18" x14ac:dyDescent="0.25">
      <c r="A66" t="s">
        <v>4</v>
      </c>
      <c r="D66" t="s">
        <v>5</v>
      </c>
      <c r="J66" t="s">
        <v>4</v>
      </c>
      <c r="M66" t="s">
        <v>6</v>
      </c>
    </row>
    <row r="67" spans="1:18" x14ac:dyDescent="0.25">
      <c r="A67" t="s">
        <v>7</v>
      </c>
      <c r="D67" s="4">
        <v>35000</v>
      </c>
      <c r="J67" t="s">
        <v>7</v>
      </c>
      <c r="M67" s="4">
        <v>35000</v>
      </c>
    </row>
    <row r="68" spans="1:18" x14ac:dyDescent="0.25">
      <c r="A68" t="s">
        <v>27</v>
      </c>
      <c r="D68" s="4">
        <f>+D67/26</f>
        <v>1346.1538461538462</v>
      </c>
      <c r="J68" t="s">
        <v>28</v>
      </c>
      <c r="M68" s="4">
        <f>+M67/20</f>
        <v>1750</v>
      </c>
    </row>
    <row r="69" spans="1:18" x14ac:dyDescent="0.25">
      <c r="D69" s="4"/>
      <c r="M69" s="4"/>
    </row>
    <row r="70" spans="1:18" x14ac:dyDescent="0.25">
      <c r="A70" s="28"/>
      <c r="D70" s="36" t="s">
        <v>11</v>
      </c>
      <c r="E70" s="36"/>
      <c r="J70" s="29"/>
      <c r="M70" s="36" t="s">
        <v>11</v>
      </c>
      <c r="N70" s="36"/>
    </row>
    <row r="71" spans="1:18" x14ac:dyDescent="0.25">
      <c r="A71" s="6" t="s">
        <v>12</v>
      </c>
      <c r="B71" s="6" t="s">
        <v>13</v>
      </c>
      <c r="C71" s="6" t="s">
        <v>14</v>
      </c>
      <c r="D71" s="7" t="s">
        <v>15</v>
      </c>
      <c r="E71" s="7" t="s">
        <v>16</v>
      </c>
      <c r="F71" s="6" t="s">
        <v>17</v>
      </c>
      <c r="G71" s="6" t="s">
        <v>18</v>
      </c>
      <c r="H71" s="8"/>
      <c r="I71" s="9"/>
      <c r="J71" s="6" t="s">
        <v>12</v>
      </c>
      <c r="K71" s="6" t="s">
        <v>13</v>
      </c>
      <c r="L71" s="6" t="s">
        <v>14</v>
      </c>
      <c r="M71" s="7" t="s">
        <v>15</v>
      </c>
      <c r="N71" s="7" t="s">
        <v>16</v>
      </c>
      <c r="O71" s="6" t="s">
        <v>17</v>
      </c>
      <c r="P71" s="6" t="s">
        <v>18</v>
      </c>
      <c r="Q71" s="8"/>
      <c r="R71" s="9"/>
    </row>
    <row r="72" spans="1:18" x14ac:dyDescent="0.25">
      <c r="A72" s="9">
        <v>2019</v>
      </c>
      <c r="B72" s="9" t="s">
        <v>21</v>
      </c>
      <c r="C72" s="9">
        <v>15</v>
      </c>
      <c r="D72" s="10">
        <v>43646</v>
      </c>
      <c r="E72" s="10">
        <v>43659</v>
      </c>
      <c r="F72" s="11">
        <v>43665</v>
      </c>
      <c r="G72" s="21">
        <f>+$D$68</f>
        <v>1346.1538461538462</v>
      </c>
      <c r="H72" s="12"/>
      <c r="J72" s="13">
        <v>2019</v>
      </c>
      <c r="K72" s="13" t="s">
        <v>21</v>
      </c>
      <c r="L72" s="13">
        <v>15</v>
      </c>
      <c r="M72" s="14">
        <v>43646</v>
      </c>
      <c r="N72" s="14">
        <v>43659</v>
      </c>
      <c r="O72" s="15">
        <v>43665</v>
      </c>
      <c r="P72" s="27">
        <v>0</v>
      </c>
      <c r="Q72" s="12"/>
    </row>
    <row r="73" spans="1:18" x14ac:dyDescent="0.25">
      <c r="A73" s="9">
        <v>2019</v>
      </c>
      <c r="B73" s="9" t="s">
        <v>21</v>
      </c>
      <c r="C73" s="9">
        <v>16</v>
      </c>
      <c r="D73" s="10">
        <v>43660</v>
      </c>
      <c r="E73" s="10">
        <v>43673</v>
      </c>
      <c r="F73" s="11">
        <v>43679</v>
      </c>
      <c r="G73" s="21">
        <f t="shared" ref="G73:G97" si="4">+$D$68</f>
        <v>1346.1538461538462</v>
      </c>
      <c r="H73" s="12"/>
      <c r="J73" s="13">
        <v>2019</v>
      </c>
      <c r="K73" s="13" t="s">
        <v>21</v>
      </c>
      <c r="L73" s="13">
        <v>16</v>
      </c>
      <c r="M73" s="14">
        <v>43660</v>
      </c>
      <c r="N73" s="14">
        <v>43673</v>
      </c>
      <c r="O73" s="15">
        <v>43679</v>
      </c>
      <c r="P73" s="27">
        <v>0</v>
      </c>
      <c r="Q73" s="12"/>
    </row>
    <row r="74" spans="1:18" x14ac:dyDescent="0.25">
      <c r="A74" s="9">
        <v>2019</v>
      </c>
      <c r="B74" s="9" t="s">
        <v>21</v>
      </c>
      <c r="C74" s="9">
        <v>17</v>
      </c>
      <c r="D74" s="10">
        <v>43674</v>
      </c>
      <c r="E74" s="10">
        <v>43687</v>
      </c>
      <c r="F74" s="11">
        <v>43693</v>
      </c>
      <c r="G74" s="21">
        <f t="shared" si="4"/>
        <v>1346.1538461538462</v>
      </c>
      <c r="H74" s="12"/>
      <c r="J74" s="13">
        <v>2019</v>
      </c>
      <c r="K74" s="13" t="s">
        <v>21</v>
      </c>
      <c r="L74" s="13">
        <v>17</v>
      </c>
      <c r="M74" s="14">
        <v>43674</v>
      </c>
      <c r="N74" s="14">
        <v>43687</v>
      </c>
      <c r="O74" s="15">
        <v>43693</v>
      </c>
      <c r="P74" s="27">
        <v>0</v>
      </c>
      <c r="Q74" s="12"/>
    </row>
    <row r="75" spans="1:18" x14ac:dyDescent="0.25">
      <c r="A75" s="9">
        <v>2019</v>
      </c>
      <c r="B75" s="9" t="s">
        <v>21</v>
      </c>
      <c r="C75" s="9">
        <v>18</v>
      </c>
      <c r="D75" s="10">
        <v>43688</v>
      </c>
      <c r="E75" s="10">
        <v>43701</v>
      </c>
      <c r="F75" s="11">
        <v>43707</v>
      </c>
      <c r="G75" s="21">
        <f t="shared" si="4"/>
        <v>1346.1538461538462</v>
      </c>
      <c r="H75" s="12"/>
      <c r="J75" s="9">
        <v>2019</v>
      </c>
      <c r="K75" s="9" t="s">
        <v>21</v>
      </c>
      <c r="L75" s="9">
        <v>18</v>
      </c>
      <c r="M75" s="10">
        <v>43688</v>
      </c>
      <c r="N75" s="10">
        <v>43701</v>
      </c>
      <c r="O75" s="11">
        <v>43707</v>
      </c>
      <c r="P75" s="21">
        <f>+$M$68</f>
        <v>1750</v>
      </c>
      <c r="Q75" s="12"/>
    </row>
    <row r="76" spans="1:18" x14ac:dyDescent="0.25">
      <c r="A76" s="9">
        <v>2019</v>
      </c>
      <c r="B76" s="9" t="s">
        <v>21</v>
      </c>
      <c r="C76" s="9">
        <v>19</v>
      </c>
      <c r="D76" s="10">
        <v>43702</v>
      </c>
      <c r="E76" s="10">
        <v>43715</v>
      </c>
      <c r="F76" s="11">
        <v>43721</v>
      </c>
      <c r="G76" s="21">
        <f t="shared" si="4"/>
        <v>1346.1538461538462</v>
      </c>
      <c r="H76" s="12"/>
      <c r="J76" s="9">
        <v>2019</v>
      </c>
      <c r="K76" s="9" t="s">
        <v>21</v>
      </c>
      <c r="L76" s="9">
        <v>19</v>
      </c>
      <c r="M76" s="10">
        <v>43702</v>
      </c>
      <c r="N76" s="10">
        <v>43715</v>
      </c>
      <c r="O76" s="11">
        <v>43721</v>
      </c>
      <c r="P76" s="21">
        <f t="shared" ref="P76:P93" si="5">+$M$68</f>
        <v>1750</v>
      </c>
      <c r="Q76" s="12"/>
    </row>
    <row r="77" spans="1:18" x14ac:dyDescent="0.25">
      <c r="A77" s="9">
        <v>2019</v>
      </c>
      <c r="B77" s="9" t="s">
        <v>21</v>
      </c>
      <c r="C77" s="9">
        <v>20</v>
      </c>
      <c r="D77" s="10">
        <v>43716</v>
      </c>
      <c r="E77" s="10">
        <v>43729</v>
      </c>
      <c r="F77" s="11">
        <v>43735</v>
      </c>
      <c r="G77" s="21">
        <f t="shared" si="4"/>
        <v>1346.1538461538462</v>
      </c>
      <c r="H77" s="12"/>
      <c r="J77" s="9">
        <v>2019</v>
      </c>
      <c r="K77" s="9" t="s">
        <v>21</v>
      </c>
      <c r="L77" s="9">
        <v>20</v>
      </c>
      <c r="M77" s="10">
        <v>43716</v>
      </c>
      <c r="N77" s="10">
        <v>43729</v>
      </c>
      <c r="O77" s="11">
        <v>43735</v>
      </c>
      <c r="P77" s="21">
        <f t="shared" si="5"/>
        <v>1750</v>
      </c>
      <c r="Q77" s="12"/>
    </row>
    <row r="78" spans="1:18" x14ac:dyDescent="0.25">
      <c r="A78" s="9">
        <v>2019</v>
      </c>
      <c r="B78" s="9" t="s">
        <v>21</v>
      </c>
      <c r="C78" s="9">
        <v>21</v>
      </c>
      <c r="D78" s="10">
        <v>43730</v>
      </c>
      <c r="E78" s="10">
        <v>43743</v>
      </c>
      <c r="F78" s="11">
        <v>43749</v>
      </c>
      <c r="G78" s="21">
        <f t="shared" si="4"/>
        <v>1346.1538461538462</v>
      </c>
      <c r="H78" s="12"/>
      <c r="J78" s="9">
        <v>2019</v>
      </c>
      <c r="K78" s="9" t="s">
        <v>21</v>
      </c>
      <c r="L78" s="9">
        <v>21</v>
      </c>
      <c r="M78" s="10">
        <v>43730</v>
      </c>
      <c r="N78" s="10">
        <v>43743</v>
      </c>
      <c r="O78" s="11">
        <v>43749</v>
      </c>
      <c r="P78" s="21">
        <f t="shared" si="5"/>
        <v>1750</v>
      </c>
      <c r="Q78" s="12"/>
    </row>
    <row r="79" spans="1:18" x14ac:dyDescent="0.25">
      <c r="A79" s="9">
        <v>2019</v>
      </c>
      <c r="B79" s="9" t="s">
        <v>21</v>
      </c>
      <c r="C79" s="9">
        <v>22</v>
      </c>
      <c r="D79" s="10">
        <v>43744</v>
      </c>
      <c r="E79" s="10">
        <v>43757</v>
      </c>
      <c r="F79" s="11">
        <v>43763</v>
      </c>
      <c r="G79" s="21">
        <f t="shared" si="4"/>
        <v>1346.1538461538462</v>
      </c>
      <c r="H79" s="12"/>
      <c r="J79" s="9">
        <v>2019</v>
      </c>
      <c r="K79" s="9" t="s">
        <v>21</v>
      </c>
      <c r="L79" s="9">
        <v>22</v>
      </c>
      <c r="M79" s="10">
        <v>43744</v>
      </c>
      <c r="N79" s="10">
        <v>43757</v>
      </c>
      <c r="O79" s="11">
        <v>43763</v>
      </c>
      <c r="P79" s="21">
        <f t="shared" si="5"/>
        <v>1750</v>
      </c>
      <c r="Q79" s="12"/>
    </row>
    <row r="80" spans="1:18" x14ac:dyDescent="0.25">
      <c r="A80" s="9">
        <v>2019</v>
      </c>
      <c r="B80" s="9" t="s">
        <v>21</v>
      </c>
      <c r="C80" s="9">
        <v>23</v>
      </c>
      <c r="D80" s="10">
        <v>43758</v>
      </c>
      <c r="E80" s="10">
        <v>43771</v>
      </c>
      <c r="F80" s="11">
        <v>43777</v>
      </c>
      <c r="G80" s="21">
        <f t="shared" si="4"/>
        <v>1346.1538461538462</v>
      </c>
      <c r="H80" s="12"/>
      <c r="J80" s="9">
        <v>2019</v>
      </c>
      <c r="K80" s="9" t="s">
        <v>21</v>
      </c>
      <c r="L80" s="9">
        <v>23</v>
      </c>
      <c r="M80" s="10">
        <v>43758</v>
      </c>
      <c r="N80" s="10">
        <v>43771</v>
      </c>
      <c r="O80" s="11">
        <v>43777</v>
      </c>
      <c r="P80" s="21">
        <f t="shared" si="5"/>
        <v>1750</v>
      </c>
      <c r="Q80" s="12"/>
    </row>
    <row r="81" spans="1:17" x14ac:dyDescent="0.25">
      <c r="A81" s="9">
        <v>2019</v>
      </c>
      <c r="B81" s="9" t="s">
        <v>21</v>
      </c>
      <c r="C81" s="9">
        <v>24</v>
      </c>
      <c r="D81" s="10">
        <v>43772</v>
      </c>
      <c r="E81" s="10">
        <v>43785</v>
      </c>
      <c r="F81" s="11">
        <v>43791</v>
      </c>
      <c r="G81" s="21">
        <f t="shared" si="4"/>
        <v>1346.1538461538462</v>
      </c>
      <c r="H81" s="12"/>
      <c r="J81" s="9">
        <v>2019</v>
      </c>
      <c r="K81" s="9" t="s">
        <v>21</v>
      </c>
      <c r="L81" s="9">
        <v>24</v>
      </c>
      <c r="M81" s="10">
        <v>43772</v>
      </c>
      <c r="N81" s="10">
        <v>43785</v>
      </c>
      <c r="O81" s="11">
        <v>43791</v>
      </c>
      <c r="P81" s="21">
        <f t="shared" si="5"/>
        <v>1750</v>
      </c>
      <c r="Q81" s="12"/>
    </row>
    <row r="82" spans="1:17" x14ac:dyDescent="0.25">
      <c r="A82" s="9">
        <v>2019</v>
      </c>
      <c r="B82" s="9" t="s">
        <v>21</v>
      </c>
      <c r="C82" s="9">
        <v>25</v>
      </c>
      <c r="D82" s="10">
        <v>43786</v>
      </c>
      <c r="E82" s="10">
        <v>43799</v>
      </c>
      <c r="F82" s="11">
        <v>43805</v>
      </c>
      <c r="G82" s="21">
        <f t="shared" si="4"/>
        <v>1346.1538461538462</v>
      </c>
      <c r="H82" s="12"/>
      <c r="J82" s="9">
        <v>2019</v>
      </c>
      <c r="K82" s="9" t="s">
        <v>21</v>
      </c>
      <c r="L82" s="9">
        <v>25</v>
      </c>
      <c r="M82" s="10">
        <v>43786</v>
      </c>
      <c r="N82" s="10">
        <v>43799</v>
      </c>
      <c r="O82" s="11">
        <v>43805</v>
      </c>
      <c r="P82" s="21">
        <f t="shared" si="5"/>
        <v>1750</v>
      </c>
      <c r="Q82" s="12"/>
    </row>
    <row r="83" spans="1:17" x14ac:dyDescent="0.25">
      <c r="A83" s="9">
        <v>2019</v>
      </c>
      <c r="B83" s="9" t="s">
        <v>21</v>
      </c>
      <c r="C83" s="9">
        <v>26</v>
      </c>
      <c r="D83" s="10">
        <v>43800</v>
      </c>
      <c r="E83" s="10">
        <v>43813</v>
      </c>
      <c r="F83" s="11">
        <v>43819</v>
      </c>
      <c r="G83" s="21">
        <f t="shared" si="4"/>
        <v>1346.1538461538462</v>
      </c>
      <c r="H83" s="12"/>
      <c r="J83" s="9">
        <v>2019</v>
      </c>
      <c r="K83" s="9" t="s">
        <v>21</v>
      </c>
      <c r="L83" s="9">
        <v>26</v>
      </c>
      <c r="M83" s="10">
        <v>43800</v>
      </c>
      <c r="N83" s="10">
        <v>43813</v>
      </c>
      <c r="O83" s="11">
        <v>43819</v>
      </c>
      <c r="P83" s="21">
        <f t="shared" si="5"/>
        <v>1750</v>
      </c>
      <c r="Q83" s="12"/>
    </row>
    <row r="84" spans="1:17" s="30" customFormat="1" x14ac:dyDescent="0.25">
      <c r="A84" s="24">
        <v>2020</v>
      </c>
      <c r="B84" s="24" t="s">
        <v>21</v>
      </c>
      <c r="C84" s="24">
        <v>1</v>
      </c>
      <c r="D84" s="19">
        <v>43814</v>
      </c>
      <c r="E84" s="19">
        <v>43827</v>
      </c>
      <c r="F84" s="26">
        <v>43833</v>
      </c>
      <c r="G84" s="21">
        <f t="shared" si="4"/>
        <v>1346.1538461538462</v>
      </c>
      <c r="H84" s="12">
        <f>SUM(G72:G84)</f>
        <v>17499.999999999996</v>
      </c>
      <c r="J84" s="24">
        <v>2020</v>
      </c>
      <c r="K84" s="24" t="s">
        <v>21</v>
      </c>
      <c r="L84" s="24">
        <v>1</v>
      </c>
      <c r="M84" s="19">
        <v>43814</v>
      </c>
      <c r="N84" s="19">
        <v>43827</v>
      </c>
      <c r="O84" s="26">
        <v>43833</v>
      </c>
      <c r="P84" s="21">
        <f t="shared" si="5"/>
        <v>1750</v>
      </c>
      <c r="Q84" s="12">
        <f>SUM(P72:P84)</f>
        <v>17500</v>
      </c>
    </row>
    <row r="85" spans="1:17" x14ac:dyDescent="0.25">
      <c r="A85" s="9">
        <v>2020</v>
      </c>
      <c r="B85" s="9" t="s">
        <v>21</v>
      </c>
      <c r="C85" s="9">
        <v>2</v>
      </c>
      <c r="D85" s="10">
        <v>43828</v>
      </c>
      <c r="E85" s="10">
        <v>43841</v>
      </c>
      <c r="F85" s="11">
        <v>43847</v>
      </c>
      <c r="G85" s="21">
        <f t="shared" si="4"/>
        <v>1346.1538461538462</v>
      </c>
      <c r="H85" s="12"/>
      <c r="J85" s="9">
        <v>2020</v>
      </c>
      <c r="K85" s="9" t="s">
        <v>21</v>
      </c>
      <c r="L85" s="9">
        <v>2</v>
      </c>
      <c r="M85" s="10">
        <v>43828</v>
      </c>
      <c r="N85" s="10">
        <v>43841</v>
      </c>
      <c r="O85" s="11">
        <v>43847</v>
      </c>
      <c r="P85" s="21">
        <f t="shared" si="5"/>
        <v>1750</v>
      </c>
      <c r="Q85" s="12"/>
    </row>
    <row r="86" spans="1:17" x14ac:dyDescent="0.25">
      <c r="A86" s="9">
        <v>2020</v>
      </c>
      <c r="B86" s="9" t="s">
        <v>21</v>
      </c>
      <c r="C86" s="9">
        <v>3</v>
      </c>
      <c r="D86" s="10">
        <v>43842</v>
      </c>
      <c r="E86" s="10">
        <v>43855</v>
      </c>
      <c r="F86" s="11">
        <v>43861</v>
      </c>
      <c r="G86" s="21">
        <f t="shared" si="4"/>
        <v>1346.1538461538462</v>
      </c>
      <c r="H86" s="12"/>
      <c r="J86" s="9">
        <v>2020</v>
      </c>
      <c r="K86" s="9" t="s">
        <v>21</v>
      </c>
      <c r="L86" s="9">
        <v>3</v>
      </c>
      <c r="M86" s="10">
        <v>43842</v>
      </c>
      <c r="N86" s="10">
        <v>43855</v>
      </c>
      <c r="O86" s="11">
        <v>43861</v>
      </c>
      <c r="P86" s="21">
        <f t="shared" si="5"/>
        <v>1750</v>
      </c>
      <c r="Q86" s="12"/>
    </row>
    <row r="87" spans="1:17" x14ac:dyDescent="0.25">
      <c r="A87" s="9">
        <v>2020</v>
      </c>
      <c r="B87" s="9" t="s">
        <v>21</v>
      </c>
      <c r="C87" s="9">
        <v>4</v>
      </c>
      <c r="D87" s="10">
        <v>43856</v>
      </c>
      <c r="E87" s="10">
        <v>43869</v>
      </c>
      <c r="F87" s="11">
        <v>43875</v>
      </c>
      <c r="G87" s="21">
        <f t="shared" si="4"/>
        <v>1346.1538461538462</v>
      </c>
      <c r="H87" s="12"/>
      <c r="J87" s="9">
        <v>2020</v>
      </c>
      <c r="K87" s="9" t="s">
        <v>21</v>
      </c>
      <c r="L87" s="9">
        <v>4</v>
      </c>
      <c r="M87" s="10">
        <v>43856</v>
      </c>
      <c r="N87" s="10">
        <v>43869</v>
      </c>
      <c r="O87" s="11">
        <v>43875</v>
      </c>
      <c r="P87" s="21">
        <f t="shared" si="5"/>
        <v>1750</v>
      </c>
      <c r="Q87" s="12"/>
    </row>
    <row r="88" spans="1:17" x14ac:dyDescent="0.25">
      <c r="A88" s="9">
        <v>2020</v>
      </c>
      <c r="B88" s="9" t="s">
        <v>21</v>
      </c>
      <c r="C88" s="9">
        <v>5</v>
      </c>
      <c r="D88" s="10">
        <v>43870</v>
      </c>
      <c r="E88" s="10">
        <v>43883</v>
      </c>
      <c r="F88" s="11">
        <v>43889</v>
      </c>
      <c r="G88" s="21">
        <f t="shared" si="4"/>
        <v>1346.1538461538462</v>
      </c>
      <c r="H88" s="12"/>
      <c r="J88" s="9">
        <v>2020</v>
      </c>
      <c r="K88" s="9" t="s">
        <v>21</v>
      </c>
      <c r="L88" s="9">
        <v>5</v>
      </c>
      <c r="M88" s="10">
        <v>43870</v>
      </c>
      <c r="N88" s="10">
        <v>43883</v>
      </c>
      <c r="O88" s="11">
        <v>43889</v>
      </c>
      <c r="P88" s="21">
        <f t="shared" si="5"/>
        <v>1750</v>
      </c>
      <c r="Q88" s="12"/>
    </row>
    <row r="89" spans="1:17" x14ac:dyDescent="0.25">
      <c r="A89" s="9">
        <v>2020</v>
      </c>
      <c r="B89" s="9" t="s">
        <v>21</v>
      </c>
      <c r="C89" s="9">
        <v>6</v>
      </c>
      <c r="D89" s="10">
        <v>43884</v>
      </c>
      <c r="E89" s="10">
        <v>43897</v>
      </c>
      <c r="F89" s="11">
        <v>43903</v>
      </c>
      <c r="G89" s="21">
        <f t="shared" si="4"/>
        <v>1346.1538461538462</v>
      </c>
      <c r="H89" s="12"/>
      <c r="J89" s="9">
        <v>2020</v>
      </c>
      <c r="K89" s="9" t="s">
        <v>21</v>
      </c>
      <c r="L89" s="9">
        <v>6</v>
      </c>
      <c r="M89" s="10">
        <v>43884</v>
      </c>
      <c r="N89" s="10">
        <v>43897</v>
      </c>
      <c r="O89" s="11">
        <v>43903</v>
      </c>
      <c r="P89" s="21">
        <f t="shared" si="5"/>
        <v>1750</v>
      </c>
      <c r="Q89" s="12"/>
    </row>
    <row r="90" spans="1:17" x14ac:dyDescent="0.25">
      <c r="A90" s="9">
        <v>2020</v>
      </c>
      <c r="B90" s="9" t="s">
        <v>21</v>
      </c>
      <c r="C90" s="9">
        <v>7</v>
      </c>
      <c r="D90" s="10">
        <v>43898</v>
      </c>
      <c r="E90" s="10">
        <v>43911</v>
      </c>
      <c r="F90" s="11">
        <v>43917</v>
      </c>
      <c r="G90" s="21">
        <f t="shared" si="4"/>
        <v>1346.1538461538462</v>
      </c>
      <c r="H90" s="12"/>
      <c r="J90" s="9">
        <v>2020</v>
      </c>
      <c r="K90" s="9" t="s">
        <v>21</v>
      </c>
      <c r="L90" s="9">
        <v>7</v>
      </c>
      <c r="M90" s="10">
        <v>43898</v>
      </c>
      <c r="N90" s="10">
        <v>43911</v>
      </c>
      <c r="O90" s="11">
        <v>43917</v>
      </c>
      <c r="P90" s="21">
        <f t="shared" si="5"/>
        <v>1750</v>
      </c>
      <c r="Q90" s="12"/>
    </row>
    <row r="91" spans="1:17" x14ac:dyDescent="0.25">
      <c r="A91" s="9">
        <v>2020</v>
      </c>
      <c r="B91" s="9" t="s">
        <v>21</v>
      </c>
      <c r="C91" s="9">
        <v>8</v>
      </c>
      <c r="D91" s="10">
        <v>43912</v>
      </c>
      <c r="E91" s="10">
        <v>43925</v>
      </c>
      <c r="F91" s="11">
        <v>43931</v>
      </c>
      <c r="G91" s="21">
        <f t="shared" si="4"/>
        <v>1346.1538461538462</v>
      </c>
      <c r="H91" s="12"/>
      <c r="J91" s="9">
        <v>2020</v>
      </c>
      <c r="K91" s="9" t="s">
        <v>21</v>
      </c>
      <c r="L91" s="9">
        <v>8</v>
      </c>
      <c r="M91" s="10">
        <v>43912</v>
      </c>
      <c r="N91" s="10">
        <v>43925</v>
      </c>
      <c r="O91" s="11">
        <v>43931</v>
      </c>
      <c r="P91" s="21">
        <f t="shared" si="5"/>
        <v>1750</v>
      </c>
      <c r="Q91" s="12"/>
    </row>
    <row r="92" spans="1:17" x14ac:dyDescent="0.25">
      <c r="A92" s="9">
        <v>2020</v>
      </c>
      <c r="B92" s="9" t="s">
        <v>21</v>
      </c>
      <c r="C92" s="9">
        <v>9</v>
      </c>
      <c r="D92" s="10">
        <v>43926</v>
      </c>
      <c r="E92" s="10">
        <v>43939</v>
      </c>
      <c r="F92" s="11">
        <v>43945</v>
      </c>
      <c r="G92" s="21">
        <f t="shared" si="4"/>
        <v>1346.1538461538462</v>
      </c>
      <c r="H92" s="12"/>
      <c r="J92" s="9">
        <v>2020</v>
      </c>
      <c r="K92" s="9" t="s">
        <v>21</v>
      </c>
      <c r="L92" s="9">
        <v>9</v>
      </c>
      <c r="M92" s="10">
        <v>43926</v>
      </c>
      <c r="N92" s="10">
        <v>43939</v>
      </c>
      <c r="O92" s="11">
        <v>43945</v>
      </c>
      <c r="P92" s="21">
        <f t="shared" si="5"/>
        <v>1750</v>
      </c>
      <c r="Q92" s="12"/>
    </row>
    <row r="93" spans="1:17" x14ac:dyDescent="0.25">
      <c r="A93" s="9">
        <v>2020</v>
      </c>
      <c r="B93" s="9" t="s">
        <v>21</v>
      </c>
      <c r="C93" s="9">
        <v>10</v>
      </c>
      <c r="D93" s="10">
        <v>43940</v>
      </c>
      <c r="E93" s="10">
        <v>43953</v>
      </c>
      <c r="F93" s="11">
        <v>43959</v>
      </c>
      <c r="G93" s="21">
        <f t="shared" si="4"/>
        <v>1346.1538461538462</v>
      </c>
      <c r="H93" s="12"/>
      <c r="J93" s="9">
        <v>2020</v>
      </c>
      <c r="K93" s="9" t="s">
        <v>21</v>
      </c>
      <c r="L93" s="9" t="s">
        <v>41</v>
      </c>
      <c r="M93" s="10">
        <v>43940</v>
      </c>
      <c r="N93" s="10">
        <v>43953</v>
      </c>
      <c r="O93" s="11">
        <v>43959</v>
      </c>
      <c r="P93" s="21">
        <f t="shared" si="5"/>
        <v>1750</v>
      </c>
      <c r="Q93" s="12"/>
    </row>
    <row r="94" spans="1:17" x14ac:dyDescent="0.25">
      <c r="A94" s="9">
        <v>2020</v>
      </c>
      <c r="B94" s="9" t="s">
        <v>21</v>
      </c>
      <c r="C94" s="9">
        <v>11</v>
      </c>
      <c r="D94" s="10">
        <v>43954</v>
      </c>
      <c r="E94" s="10">
        <v>43967</v>
      </c>
      <c r="F94" s="11">
        <v>43973</v>
      </c>
      <c r="G94" s="21">
        <f t="shared" si="4"/>
        <v>1346.1538461538462</v>
      </c>
      <c r="H94" s="12"/>
      <c r="J94" s="24">
        <v>2020</v>
      </c>
      <c r="K94" s="24" t="s">
        <v>21</v>
      </c>
      <c r="L94" s="24" t="s">
        <v>42</v>
      </c>
      <c r="M94" s="19">
        <v>43954</v>
      </c>
      <c r="N94" s="19">
        <v>43967</v>
      </c>
      <c r="O94" s="26">
        <v>43973</v>
      </c>
      <c r="P94" s="21">
        <v>1750</v>
      </c>
      <c r="Q94" s="12"/>
    </row>
    <row r="95" spans="1:17" x14ac:dyDescent="0.25">
      <c r="A95" s="9">
        <v>2020</v>
      </c>
      <c r="B95" s="9" t="s">
        <v>21</v>
      </c>
      <c r="C95" s="9">
        <v>12</v>
      </c>
      <c r="D95" s="10">
        <v>43968</v>
      </c>
      <c r="E95" s="10">
        <v>43981</v>
      </c>
      <c r="F95" s="11">
        <v>43987</v>
      </c>
      <c r="G95" s="21">
        <f t="shared" si="4"/>
        <v>1346.1538461538462</v>
      </c>
      <c r="H95" s="12"/>
      <c r="J95" s="13">
        <v>2020</v>
      </c>
      <c r="K95" s="13" t="s">
        <v>21</v>
      </c>
      <c r="L95" s="13">
        <v>12</v>
      </c>
      <c r="M95" s="14">
        <v>43968</v>
      </c>
      <c r="N95" s="14">
        <v>43981</v>
      </c>
      <c r="O95" s="15">
        <v>43987</v>
      </c>
      <c r="P95" s="16">
        <v>0</v>
      </c>
      <c r="Q95" s="12"/>
    </row>
    <row r="96" spans="1:17" x14ac:dyDescent="0.25">
      <c r="A96" s="9">
        <v>2020</v>
      </c>
      <c r="B96" s="9" t="s">
        <v>21</v>
      </c>
      <c r="C96" s="9">
        <v>13</v>
      </c>
      <c r="D96" s="10">
        <v>43982</v>
      </c>
      <c r="E96" s="10">
        <v>43995</v>
      </c>
      <c r="F96" s="11">
        <v>44001</v>
      </c>
      <c r="G96" s="21">
        <f t="shared" si="4"/>
        <v>1346.1538461538462</v>
      </c>
      <c r="H96" s="12"/>
      <c r="J96" s="13">
        <v>2020</v>
      </c>
      <c r="K96" s="13" t="s">
        <v>21</v>
      </c>
      <c r="L96" s="13">
        <v>13</v>
      </c>
      <c r="M96" s="14">
        <v>43982</v>
      </c>
      <c r="N96" s="14">
        <v>43995</v>
      </c>
      <c r="O96" s="15">
        <v>44001</v>
      </c>
      <c r="P96" s="16">
        <v>0</v>
      </c>
      <c r="Q96" s="12"/>
    </row>
    <row r="97" spans="1:18" x14ac:dyDescent="0.25">
      <c r="A97" s="9">
        <v>2020</v>
      </c>
      <c r="B97" s="9" t="s">
        <v>21</v>
      </c>
      <c r="C97" s="9">
        <v>14</v>
      </c>
      <c r="D97" s="10">
        <v>43996</v>
      </c>
      <c r="E97" s="10">
        <v>44009</v>
      </c>
      <c r="F97" s="11">
        <v>44015</v>
      </c>
      <c r="G97" s="21">
        <f t="shared" si="4"/>
        <v>1346.1538461538462</v>
      </c>
      <c r="H97" s="12">
        <f>SUM(G85:G97)</f>
        <v>17499.999999999996</v>
      </c>
      <c r="I97" t="s">
        <v>22</v>
      </c>
      <c r="J97" s="13">
        <v>2020</v>
      </c>
      <c r="K97" s="13" t="s">
        <v>21</v>
      </c>
      <c r="L97" s="13">
        <v>14</v>
      </c>
      <c r="M97" s="14">
        <v>43996</v>
      </c>
      <c r="N97" s="14">
        <v>44009</v>
      </c>
      <c r="O97" s="15">
        <v>44015</v>
      </c>
      <c r="P97" s="16">
        <v>0</v>
      </c>
      <c r="Q97" s="12">
        <f>SUM(P85:P97)</f>
        <v>17500</v>
      </c>
      <c r="R97" t="s">
        <v>22</v>
      </c>
    </row>
    <row r="98" spans="1:18" x14ac:dyDescent="0.25">
      <c r="G98" s="12">
        <f>SUM(G72:G97)</f>
        <v>35000.000000000007</v>
      </c>
      <c r="H98" s="12">
        <f>SUM(H72:H97)</f>
        <v>34999.999999999993</v>
      </c>
      <c r="P98" s="12">
        <f>SUM(P72:P97)</f>
        <v>35000</v>
      </c>
      <c r="Q98" s="12">
        <f>SUM(Q72:Q97)</f>
        <v>35000</v>
      </c>
    </row>
    <row r="100" spans="1:18" x14ac:dyDescent="0.25">
      <c r="J100" t="s">
        <v>48</v>
      </c>
    </row>
    <row r="101" spans="1:18" x14ac:dyDescent="0.25">
      <c r="J101" t="s">
        <v>50</v>
      </c>
    </row>
    <row r="103" spans="1:18" x14ac:dyDescent="0.25">
      <c r="J103" t="s">
        <v>51</v>
      </c>
    </row>
    <row r="104" spans="1:18" x14ac:dyDescent="0.25">
      <c r="J104" t="s">
        <v>52</v>
      </c>
    </row>
    <row r="105" spans="1:18" x14ac:dyDescent="0.25">
      <c r="J105" t="s">
        <v>53</v>
      </c>
    </row>
    <row r="107" spans="1:18" x14ac:dyDescent="0.25">
      <c r="J107" t="s">
        <v>54</v>
      </c>
    </row>
    <row r="108" spans="1:18" x14ac:dyDescent="0.25">
      <c r="J108" t="s">
        <v>55</v>
      </c>
    </row>
  </sheetData>
  <mergeCells count="11">
    <mergeCell ref="A64:G64"/>
    <mergeCell ref="D70:E70"/>
    <mergeCell ref="M70:N70"/>
    <mergeCell ref="A1:R1"/>
    <mergeCell ref="A3:G3"/>
    <mergeCell ref="J3:P3"/>
    <mergeCell ref="D11:E11"/>
    <mergeCell ref="M11:N11"/>
    <mergeCell ref="D51:E51"/>
    <mergeCell ref="J35:R35"/>
    <mergeCell ref="J64:R64"/>
  </mergeCells>
  <pageMargins left="0.7" right="0.7" top="0.75" bottom="0.75" header="0.3" footer="0.3"/>
  <pageSetup scale="43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AY Pay Schedule 10 MO EE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Rogers, Shana L.</dc:creator>
  <cp:lastModifiedBy>Rogers, Shana L.</cp:lastModifiedBy>
  <cp:lastPrinted>2018-11-09T16:22:03Z</cp:lastPrinted>
  <dcterms:created xsi:type="dcterms:W3CDTF">2018-03-01T18:18:14Z</dcterms:created>
  <dcterms:modified xsi:type="dcterms:W3CDTF">2018-11-09T16:24:05Z</dcterms:modified>
</cp:coreProperties>
</file>