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Monthly to Biweekly Project\Secured Folder\Communication\2018 Communication\April 2018\"/>
    </mc:Choice>
  </mc:AlternateContent>
  <bookViews>
    <workbookView xWindow="0" yWindow="0" windowWidth="25200" windowHeight="11145"/>
  </bookViews>
  <sheets>
    <sheet name="AY 12 MO Cashflow Comparison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4" l="1"/>
  <c r="E8" i="4"/>
  <c r="E72" i="4" s="1"/>
  <c r="E56" i="4" l="1"/>
  <c r="E62" i="4"/>
  <c r="E42" i="4"/>
  <c r="E63" i="4"/>
  <c r="E54" i="4"/>
  <c r="E41" i="4"/>
  <c r="E43" i="4"/>
  <c r="E65" i="4"/>
  <c r="E53" i="4"/>
  <c r="E44" i="4"/>
  <c r="E74" i="4"/>
  <c r="E51" i="4"/>
  <c r="E66" i="4"/>
  <c r="E45" i="4"/>
  <c r="E57" i="4"/>
  <c r="E68" i="4"/>
  <c r="E47" i="4"/>
  <c r="E58" i="4"/>
  <c r="E69" i="4"/>
  <c r="E48" i="4"/>
  <c r="E59" i="4"/>
  <c r="E71" i="4"/>
  <c r="E39" i="4"/>
  <c r="G39" i="4" s="1"/>
  <c r="E50" i="4"/>
  <c r="E60" i="4"/>
  <c r="H39" i="4" l="1"/>
  <c r="G40" i="4"/>
  <c r="G41" i="4" l="1"/>
  <c r="G42" i="4" s="1"/>
  <c r="G43" i="4" s="1"/>
  <c r="G44" i="4" s="1"/>
  <c r="E7" i="4"/>
  <c r="E6" i="4"/>
  <c r="C58" i="4" l="1"/>
  <c r="C43" i="4"/>
  <c r="C73" i="4"/>
  <c r="C49" i="4"/>
  <c r="C70" i="4"/>
  <c r="C46" i="4"/>
  <c r="C55" i="4"/>
  <c r="C67" i="4"/>
  <c r="C64" i="4"/>
  <c r="C40" i="4"/>
  <c r="F40" i="4" s="1"/>
  <c r="H40" i="4" s="1"/>
  <c r="C61" i="4"/>
  <c r="C52" i="4"/>
  <c r="E32" i="4"/>
  <c r="C20" i="4"/>
  <c r="C30" i="4"/>
  <c r="C12" i="4"/>
  <c r="F12" i="4" s="1"/>
  <c r="G12" i="4" s="1"/>
  <c r="C17" i="4"/>
  <c r="C16" i="4"/>
  <c r="C15" i="4"/>
  <c r="C23" i="4"/>
  <c r="C27" i="4"/>
  <c r="C36" i="4"/>
  <c r="E24" i="4"/>
  <c r="E37" i="4"/>
  <c r="C33" i="4"/>
  <c r="E26" i="4"/>
  <c r="E34" i="4"/>
  <c r="E35" i="4"/>
  <c r="E28" i="4"/>
  <c r="C14" i="4"/>
  <c r="E18" i="4"/>
  <c r="E29" i="4"/>
  <c r="C13" i="4"/>
  <c r="E19" i="4"/>
  <c r="E31" i="4"/>
  <c r="E22" i="4"/>
  <c r="E25" i="4"/>
  <c r="E21" i="4"/>
  <c r="F41" i="4" l="1"/>
  <c r="F13" i="4"/>
  <c r="G13" i="4" s="1"/>
  <c r="F42" i="4" l="1"/>
  <c r="F43" i="4" s="1"/>
  <c r="F44" i="4" s="1"/>
  <c r="H41" i="4"/>
  <c r="G45" i="4"/>
  <c r="F14" i="4"/>
  <c r="F15" i="4" s="1"/>
  <c r="F16" i="4" s="1"/>
  <c r="H42" i="4" l="1"/>
  <c r="G46" i="4"/>
  <c r="G14" i="4"/>
  <c r="G15" i="4"/>
  <c r="F17" i="4"/>
  <c r="F18" i="4" s="1"/>
  <c r="G16" i="4"/>
  <c r="H43" i="4" l="1"/>
  <c r="G47" i="4"/>
  <c r="F19" i="4"/>
  <c r="G17" i="4"/>
  <c r="G18" i="4" s="1"/>
  <c r="F20" i="4"/>
  <c r="G48" i="4" l="1"/>
  <c r="F21" i="4"/>
  <c r="F22" i="4" s="1"/>
  <c r="F23" i="4"/>
  <c r="G19" i="4"/>
  <c r="H18" i="4"/>
  <c r="F45" i="4" l="1"/>
  <c r="H44" i="4"/>
  <c r="G49" i="4"/>
  <c r="G20" i="4"/>
  <c r="H19" i="4"/>
  <c r="F27" i="4"/>
  <c r="F24" i="4"/>
  <c r="F25" i="4" s="1"/>
  <c r="F26" i="4" s="1"/>
  <c r="F46" i="4" l="1"/>
  <c r="H45" i="4"/>
  <c r="G50" i="4"/>
  <c r="H20" i="4"/>
  <c r="G21" i="4"/>
  <c r="F28" i="4"/>
  <c r="F29" i="4" s="1"/>
  <c r="F30" i="4"/>
  <c r="F47" i="4" l="1"/>
  <c r="H46" i="4"/>
  <c r="G51" i="4"/>
  <c r="G22" i="4"/>
  <c r="H21" i="4"/>
  <c r="F31" i="4"/>
  <c r="F32" i="4" s="1"/>
  <c r="F33" i="4"/>
  <c r="F36" i="4" s="1"/>
  <c r="F48" i="4" l="1"/>
  <c r="H47" i="4"/>
  <c r="G52" i="4"/>
  <c r="F34" i="4"/>
  <c r="F35" i="4" s="1"/>
  <c r="F37" i="4"/>
  <c r="G23" i="4"/>
  <c r="H22" i="4"/>
  <c r="F49" i="4" l="1"/>
  <c r="H48" i="4"/>
  <c r="G53" i="4"/>
  <c r="H23" i="4"/>
  <c r="G24" i="4"/>
  <c r="F50" i="4" l="1"/>
  <c r="H49" i="4"/>
  <c r="G54" i="4"/>
  <c r="G25" i="4"/>
  <c r="H24" i="4"/>
  <c r="F51" i="4" l="1"/>
  <c r="H50" i="4"/>
  <c r="G55" i="4"/>
  <c r="G26" i="4"/>
  <c r="H25" i="4"/>
  <c r="F52" i="4" l="1"/>
  <c r="H51" i="4"/>
  <c r="G56" i="4"/>
  <c r="G27" i="4"/>
  <c r="H26" i="4"/>
  <c r="F53" i="4" l="1"/>
  <c r="H52" i="4"/>
  <c r="G57" i="4"/>
  <c r="G28" i="4"/>
  <c r="H27" i="4"/>
  <c r="F54" i="4" l="1"/>
  <c r="H53" i="4"/>
  <c r="G58" i="4"/>
  <c r="G59" i="4" s="1"/>
  <c r="H28" i="4"/>
  <c r="G29" i="4"/>
  <c r="F55" i="4" l="1"/>
  <c r="H54" i="4"/>
  <c r="G30" i="4"/>
  <c r="H29" i="4"/>
  <c r="F56" i="4" l="1"/>
  <c r="H55" i="4"/>
  <c r="G31" i="4"/>
  <c r="H30" i="4"/>
  <c r="F57" i="4" l="1"/>
  <c r="F58" i="4" s="1"/>
  <c r="F59" i="4" s="1"/>
  <c r="H56" i="4"/>
  <c r="G60" i="4"/>
  <c r="H31" i="4"/>
  <c r="G32" i="4"/>
  <c r="H57" i="4" l="1"/>
  <c r="G61" i="4"/>
  <c r="G33" i="4"/>
  <c r="H32" i="4"/>
  <c r="H58" i="4" l="1"/>
  <c r="G62" i="4"/>
  <c r="G34" i="4"/>
  <c r="H33" i="4"/>
  <c r="G63" i="4" l="1"/>
  <c r="G35" i="4"/>
  <c r="H34" i="4"/>
  <c r="F60" i="4" l="1"/>
  <c r="H59" i="4"/>
  <c r="G64" i="4"/>
  <c r="G36" i="4"/>
  <c r="H35" i="4"/>
  <c r="F61" i="4" l="1"/>
  <c r="H60" i="4"/>
  <c r="G65" i="4"/>
  <c r="H36" i="4"/>
  <c r="G37" i="4"/>
  <c r="H37" i="4" s="1"/>
  <c r="F62" i="4" l="1"/>
  <c r="H61" i="4"/>
  <c r="G66" i="4"/>
  <c r="F63" i="4" l="1"/>
  <c r="H62" i="4"/>
  <c r="G67" i="4"/>
  <c r="F64" i="4" l="1"/>
  <c r="H63" i="4"/>
  <c r="G68" i="4"/>
  <c r="F65" i="4" l="1"/>
  <c r="H64" i="4"/>
  <c r="G69" i="4"/>
  <c r="F66" i="4" l="1"/>
  <c r="H65" i="4"/>
  <c r="G70" i="4"/>
  <c r="F67" i="4" l="1"/>
  <c r="H66" i="4"/>
  <c r="G71" i="4"/>
  <c r="F68" i="4" l="1"/>
  <c r="H67" i="4"/>
  <c r="G72" i="4"/>
  <c r="F69" i="4" l="1"/>
  <c r="H68" i="4"/>
  <c r="G73" i="4"/>
  <c r="F70" i="4" l="1"/>
  <c r="H69" i="4"/>
  <c r="G74" i="4"/>
  <c r="F71" i="4" l="1"/>
  <c r="H70" i="4"/>
  <c r="F72" i="4" l="1"/>
  <c r="H71" i="4"/>
  <c r="F73" i="4" l="1"/>
  <c r="H72" i="4"/>
  <c r="F74" i="4" l="1"/>
  <c r="H74" i="4" s="1"/>
  <c r="H73" i="4"/>
</calcChain>
</file>

<file path=xl/sharedStrings.xml><?xml version="1.0" encoding="utf-8"?>
<sst xmlns="http://schemas.openxmlformats.org/spreadsheetml/2006/main" count="76" uniqueCount="16">
  <si>
    <t>Monthly Pay Date</t>
  </si>
  <si>
    <t>Biweekly Pay Date</t>
  </si>
  <si>
    <t>Monthly Pay</t>
  </si>
  <si>
    <t>Monthly Cumulative</t>
  </si>
  <si>
    <t>Biweekly Cumulative</t>
  </si>
  <si>
    <t>Biweekly Pay</t>
  </si>
  <si>
    <t>Cash Flow Difference</t>
  </si>
  <si>
    <t>Biweekly Payroll Starts 1/1/2019 - Cashflow Comparison</t>
  </si>
  <si>
    <t>Annual Salary -  Enter Your Salary Amount</t>
  </si>
  <si>
    <t>FY19-20</t>
  </si>
  <si>
    <t>FY18-19</t>
  </si>
  <si>
    <t>Fiscal Year</t>
  </si>
  <si>
    <t>FY 18-19 Fall Monthly Salary - 6 Pays in Fall</t>
  </si>
  <si>
    <t>FY 18-19 Spring Biweekly Salary - 14 Pays in Spring</t>
  </si>
  <si>
    <t>FY19-20 Biweekly Salary - 26 Pays</t>
  </si>
  <si>
    <t>12 Month Employee: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</si>
</sst>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44" fontId="0" fillId="0" borderId="0" xfId="1" applyFont="1"/>
    <xf numFmtId="0" fontId="0" fillId="0" borderId="0" xfId="0" applyAlignment="1">
      <alignment horizontal="center"/>
    </xf>
    <xf numFmtId="15" fontId="0" fillId="0" borderId="0" xfId="0" applyNumberFormat="1" applyAlignment="1">
      <alignment horizontal="center"/>
    </xf>
    <xf numFmtId="44" fontId="0" fillId="0" borderId="0" xfId="0" applyNumberFormat="1"/>
    <xf numFmtId="15" fontId="0" fillId="2" borderId="0" xfId="0" applyNumberFormat="1" applyFill="1" applyAlignment="1">
      <alignment horizontal="center"/>
    </xf>
    <xf numFmtId="44" fontId="0" fillId="2" borderId="0" xfId="0" applyNumberFormat="1" applyFill="1"/>
    <xf numFmtId="0" fontId="0" fillId="2" borderId="0" xfId="0" applyFill="1"/>
    <xf numFmtId="15" fontId="0" fillId="2" borderId="0" xfId="0" applyNumberFormat="1" applyFill="1" applyBorder="1" applyAlignment="1">
      <alignment horizontal="center"/>
    </xf>
    <xf numFmtId="44" fontId="0" fillId="2" borderId="0" xfId="0" applyNumberFormat="1" applyFill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44" fontId="5" fillId="0" borderId="0" xfId="1" applyFont="1"/>
    <xf numFmtId="0" fontId="0" fillId="3" borderId="0" xfId="0" applyFill="1"/>
    <xf numFmtId="0" fontId="0" fillId="3" borderId="0" xfId="0" applyFill="1" applyAlignment="1">
      <alignment horizontal="center"/>
    </xf>
    <xf numFmtId="15" fontId="0" fillId="3" borderId="0" xfId="0" applyNumberFormat="1" applyFill="1" applyAlignment="1">
      <alignment horizontal="center"/>
    </xf>
    <xf numFmtId="44" fontId="0" fillId="3" borderId="0" xfId="0" applyNumberFormat="1" applyFill="1" applyBorder="1" applyAlignment="1">
      <alignment horizontal="center"/>
    </xf>
    <xf numFmtId="44" fontId="0" fillId="3" borderId="0" xfId="0" applyNumberFormat="1" applyFill="1"/>
    <xf numFmtId="0" fontId="0" fillId="3" borderId="0" xfId="0" applyFill="1" applyAlignment="1">
      <alignment wrapText="1"/>
    </xf>
    <xf numFmtId="0" fontId="4" fillId="3" borderId="0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tabSelected="1" workbookViewId="0">
      <selection activeCell="E5" sqref="E5"/>
    </sheetView>
  </sheetViews>
  <sheetFormatPr defaultRowHeight="15" x14ac:dyDescent="0.25"/>
  <cols>
    <col min="1" max="1" width="12.7109375" customWidth="1"/>
    <col min="2" max="2" width="16.28515625" customWidth="1"/>
    <col min="3" max="3" width="13.28515625" customWidth="1"/>
    <col min="4" max="4" width="15.28515625" customWidth="1"/>
    <col min="5" max="5" width="11.85546875" customWidth="1"/>
    <col min="6" max="6" width="16.42578125" customWidth="1"/>
    <col min="7" max="7" width="13.28515625" customWidth="1"/>
    <col min="8" max="8" width="14.5703125" customWidth="1"/>
  </cols>
  <sheetData>
    <row r="1" spans="1:8" ht="23.25" customHeight="1" x14ac:dyDescent="0.35">
      <c r="A1" s="24" t="s">
        <v>7</v>
      </c>
      <c r="B1" s="24"/>
      <c r="C1" s="24"/>
      <c r="D1" s="24"/>
      <c r="E1" s="24"/>
      <c r="F1" s="24"/>
      <c r="G1" s="24"/>
      <c r="H1" s="24"/>
    </row>
    <row r="2" spans="1:8" ht="23.25" x14ac:dyDescent="0.35">
      <c r="B2" s="1"/>
      <c r="C2" s="1"/>
      <c r="D2" s="1"/>
      <c r="E2" s="1"/>
      <c r="F2" s="1"/>
      <c r="G2" s="1"/>
      <c r="H2" s="1"/>
    </row>
    <row r="3" spans="1:8" x14ac:dyDescent="0.25">
      <c r="A3" s="2" t="s">
        <v>15</v>
      </c>
      <c r="B3" s="3"/>
      <c r="C3" s="3"/>
      <c r="D3" s="3"/>
      <c r="F3" s="3"/>
      <c r="G3" s="3"/>
      <c r="H3" s="3"/>
    </row>
    <row r="4" spans="1:8" x14ac:dyDescent="0.25">
      <c r="A4" s="2"/>
      <c r="B4" s="3"/>
      <c r="C4" s="3"/>
      <c r="D4" s="3"/>
      <c r="F4" s="3"/>
      <c r="G4" s="3"/>
      <c r="H4" s="3"/>
    </row>
    <row r="5" spans="1:8" x14ac:dyDescent="0.25">
      <c r="A5" t="s">
        <v>8</v>
      </c>
      <c r="E5" s="16">
        <v>35000</v>
      </c>
    </row>
    <row r="6" spans="1:8" x14ac:dyDescent="0.25">
      <c r="A6" t="s">
        <v>12</v>
      </c>
      <c r="E6" s="4">
        <f>+E5/12</f>
        <v>2916.6666666666665</v>
      </c>
    </row>
    <row r="7" spans="1:8" x14ac:dyDescent="0.25">
      <c r="A7" t="s">
        <v>13</v>
      </c>
      <c r="E7" s="4">
        <f>+(+E5/2)/14</f>
        <v>1250</v>
      </c>
    </row>
    <row r="8" spans="1:8" x14ac:dyDescent="0.25">
      <c r="A8" t="s">
        <v>14</v>
      </c>
      <c r="E8" s="4">
        <f>+E5/26</f>
        <v>1346.1538461538462</v>
      </c>
    </row>
    <row r="10" spans="1:8" s="15" customFormat="1" ht="30" x14ac:dyDescent="0.25">
      <c r="A10" s="13" t="s">
        <v>11</v>
      </c>
      <c r="B10" s="13" t="s">
        <v>0</v>
      </c>
      <c r="C10" s="13" t="s">
        <v>2</v>
      </c>
      <c r="D10" s="14" t="s">
        <v>1</v>
      </c>
      <c r="E10" s="14" t="s">
        <v>5</v>
      </c>
      <c r="F10" s="13" t="s">
        <v>3</v>
      </c>
      <c r="G10" s="14" t="s">
        <v>4</v>
      </c>
      <c r="H10" s="13" t="s">
        <v>6</v>
      </c>
    </row>
    <row r="11" spans="1:8" s="15" customFormat="1" ht="3" customHeight="1" x14ac:dyDescent="0.25">
      <c r="A11" s="22"/>
      <c r="B11" s="23"/>
      <c r="C11" s="23"/>
      <c r="D11" s="23"/>
      <c r="E11" s="23"/>
      <c r="F11" s="23"/>
      <c r="G11" s="23"/>
      <c r="H11" s="23"/>
    </row>
    <row r="12" spans="1:8" x14ac:dyDescent="0.25">
      <c r="A12" t="s">
        <v>10</v>
      </c>
      <c r="B12" s="6">
        <v>43312</v>
      </c>
      <c r="C12" s="7">
        <f t="shared" ref="C12:C17" si="0">+$E$6</f>
        <v>2916.6666666666665</v>
      </c>
      <c r="D12" s="10"/>
      <c r="E12" s="10"/>
      <c r="F12" s="7">
        <f>C12</f>
        <v>2916.6666666666665</v>
      </c>
      <c r="G12" s="9">
        <f>F12</f>
        <v>2916.6666666666665</v>
      </c>
    </row>
    <row r="13" spans="1:8" x14ac:dyDescent="0.25">
      <c r="A13" t="s">
        <v>10</v>
      </c>
      <c r="B13" s="6">
        <v>43343</v>
      </c>
      <c r="C13" s="7">
        <f t="shared" si="0"/>
        <v>2916.6666666666665</v>
      </c>
      <c r="D13" s="10"/>
      <c r="E13" s="10"/>
      <c r="F13" s="7">
        <f>F12+C13</f>
        <v>5833.333333333333</v>
      </c>
      <c r="G13" s="9">
        <f t="shared" ref="G13:G17" si="1">F13</f>
        <v>5833.333333333333</v>
      </c>
    </row>
    <row r="14" spans="1:8" x14ac:dyDescent="0.25">
      <c r="A14" t="s">
        <v>10</v>
      </c>
      <c r="B14" s="6">
        <v>43371</v>
      </c>
      <c r="C14" s="7">
        <f t="shared" si="0"/>
        <v>2916.6666666666665</v>
      </c>
      <c r="D14" s="10"/>
      <c r="E14" s="10"/>
      <c r="F14" s="7">
        <f>F13+C14</f>
        <v>8750</v>
      </c>
      <c r="G14" s="9">
        <f t="shared" si="1"/>
        <v>8750</v>
      </c>
    </row>
    <row r="15" spans="1:8" x14ac:dyDescent="0.25">
      <c r="A15" t="s">
        <v>10</v>
      </c>
      <c r="B15" s="6">
        <v>43404</v>
      </c>
      <c r="C15" s="7">
        <f t="shared" si="0"/>
        <v>2916.6666666666665</v>
      </c>
      <c r="D15" s="10"/>
      <c r="E15" s="10"/>
      <c r="F15" s="7">
        <f t="shared" ref="F15:F19" si="2">F14+C15</f>
        <v>11666.666666666666</v>
      </c>
      <c r="G15" s="9">
        <f t="shared" si="1"/>
        <v>11666.666666666666</v>
      </c>
    </row>
    <row r="16" spans="1:8" x14ac:dyDescent="0.25">
      <c r="A16" t="s">
        <v>10</v>
      </c>
      <c r="B16" s="6">
        <v>43434</v>
      </c>
      <c r="C16" s="7">
        <f t="shared" si="0"/>
        <v>2916.6666666666665</v>
      </c>
      <c r="D16" s="10"/>
      <c r="E16" s="10"/>
      <c r="F16" s="7">
        <f t="shared" si="2"/>
        <v>14583.333333333332</v>
      </c>
      <c r="G16" s="9">
        <f t="shared" si="1"/>
        <v>14583.333333333332</v>
      </c>
    </row>
    <row r="17" spans="1:8" x14ac:dyDescent="0.25">
      <c r="A17" t="s">
        <v>10</v>
      </c>
      <c r="B17" s="6">
        <v>43465</v>
      </c>
      <c r="C17" s="7">
        <f t="shared" si="0"/>
        <v>2916.6666666666665</v>
      </c>
      <c r="D17" s="10"/>
      <c r="E17" s="10"/>
      <c r="F17" s="7">
        <f t="shared" si="2"/>
        <v>17500</v>
      </c>
      <c r="G17" s="9">
        <f t="shared" si="1"/>
        <v>17500</v>
      </c>
    </row>
    <row r="18" spans="1:8" x14ac:dyDescent="0.25">
      <c r="A18" t="s">
        <v>10</v>
      </c>
      <c r="B18" s="5"/>
      <c r="D18" s="11">
        <v>43469</v>
      </c>
      <c r="E18" s="12">
        <f>+$E$7</f>
        <v>1250</v>
      </c>
      <c r="F18" s="7">
        <f>F17+C18</f>
        <v>17500</v>
      </c>
      <c r="G18" s="9">
        <f>G17+E18</f>
        <v>18750</v>
      </c>
      <c r="H18" s="7">
        <f>G18-F18</f>
        <v>1250</v>
      </c>
    </row>
    <row r="19" spans="1:8" x14ac:dyDescent="0.25">
      <c r="A19" t="s">
        <v>10</v>
      </c>
      <c r="B19" s="5"/>
      <c r="D19" s="8">
        <v>43483</v>
      </c>
      <c r="E19" s="12">
        <f>+$E$7</f>
        <v>1250</v>
      </c>
      <c r="F19" s="7">
        <f t="shared" si="2"/>
        <v>17500</v>
      </c>
      <c r="G19" s="9">
        <f>G18+E19</f>
        <v>20000</v>
      </c>
      <c r="H19" s="7">
        <f t="shared" ref="H19:H37" si="3">G19-F19</f>
        <v>2500</v>
      </c>
    </row>
    <row r="20" spans="1:8" x14ac:dyDescent="0.25">
      <c r="A20" t="s">
        <v>10</v>
      </c>
      <c r="B20" s="6">
        <v>43496</v>
      </c>
      <c r="C20" s="7">
        <f>+$E$6</f>
        <v>2916.6666666666665</v>
      </c>
      <c r="D20" s="10"/>
      <c r="E20" s="10"/>
      <c r="F20" s="7">
        <f>F17+C20</f>
        <v>20416.666666666668</v>
      </c>
      <c r="G20" s="9">
        <f>G19+E20</f>
        <v>20000</v>
      </c>
      <c r="H20" s="7">
        <f t="shared" si="3"/>
        <v>-416.66666666666788</v>
      </c>
    </row>
    <row r="21" spans="1:8" x14ac:dyDescent="0.25">
      <c r="A21" t="s">
        <v>10</v>
      </c>
      <c r="B21" s="5"/>
      <c r="D21" s="8">
        <v>43497</v>
      </c>
      <c r="E21" s="12">
        <f>+$E$7</f>
        <v>1250</v>
      </c>
      <c r="F21" s="7">
        <f>F20</f>
        <v>20416.666666666668</v>
      </c>
      <c r="G21" s="9">
        <f t="shared" ref="G21:G37" si="4">G20+E21</f>
        <v>21250</v>
      </c>
      <c r="H21" s="7">
        <f t="shared" si="3"/>
        <v>833.33333333333212</v>
      </c>
    </row>
    <row r="22" spans="1:8" x14ac:dyDescent="0.25">
      <c r="A22" t="s">
        <v>10</v>
      </c>
      <c r="B22" s="5"/>
      <c r="D22" s="8">
        <v>43511</v>
      </c>
      <c r="E22" s="12">
        <f>+$E$7</f>
        <v>1250</v>
      </c>
      <c r="F22" s="7">
        <f>F21</f>
        <v>20416.666666666668</v>
      </c>
      <c r="G22" s="9">
        <f t="shared" si="4"/>
        <v>22500</v>
      </c>
      <c r="H22" s="7">
        <f t="shared" si="3"/>
        <v>2083.3333333333321</v>
      </c>
    </row>
    <row r="23" spans="1:8" x14ac:dyDescent="0.25">
      <c r="A23" t="s">
        <v>10</v>
      </c>
      <c r="B23" s="6">
        <v>43524</v>
      </c>
      <c r="C23" s="7">
        <f>+$E$6</f>
        <v>2916.6666666666665</v>
      </c>
      <c r="D23" s="10"/>
      <c r="E23" s="10"/>
      <c r="F23" s="7">
        <f>F20+C23</f>
        <v>23333.333333333336</v>
      </c>
      <c r="G23" s="9">
        <f t="shared" si="4"/>
        <v>22500</v>
      </c>
      <c r="H23" s="7">
        <f t="shared" si="3"/>
        <v>-833.33333333333576</v>
      </c>
    </row>
    <row r="24" spans="1:8" x14ac:dyDescent="0.25">
      <c r="A24" t="s">
        <v>10</v>
      </c>
      <c r="B24" s="5"/>
      <c r="D24" s="8">
        <v>43525</v>
      </c>
      <c r="E24" s="12">
        <f>+$E$7</f>
        <v>1250</v>
      </c>
      <c r="F24" s="7">
        <f>F23</f>
        <v>23333.333333333336</v>
      </c>
      <c r="G24" s="9">
        <f t="shared" si="4"/>
        <v>23750</v>
      </c>
      <c r="H24" s="7">
        <f t="shared" si="3"/>
        <v>416.66666666666424</v>
      </c>
    </row>
    <row r="25" spans="1:8" x14ac:dyDescent="0.25">
      <c r="A25" t="s">
        <v>10</v>
      </c>
      <c r="B25" s="5"/>
      <c r="D25" s="8">
        <v>43539</v>
      </c>
      <c r="E25" s="12">
        <f>+$E$7</f>
        <v>1250</v>
      </c>
      <c r="F25" s="7">
        <f t="shared" ref="F25:F26" si="5">F24</f>
        <v>23333.333333333336</v>
      </c>
      <c r="G25" s="9">
        <f t="shared" si="4"/>
        <v>25000</v>
      </c>
      <c r="H25" s="7">
        <f t="shared" si="3"/>
        <v>1666.6666666666642</v>
      </c>
    </row>
    <row r="26" spans="1:8" x14ac:dyDescent="0.25">
      <c r="A26" t="s">
        <v>10</v>
      </c>
      <c r="B26" s="5"/>
      <c r="D26" s="8">
        <v>43553</v>
      </c>
      <c r="E26" s="12">
        <f>+$E$7</f>
        <v>1250</v>
      </c>
      <c r="F26" s="7">
        <f t="shared" si="5"/>
        <v>23333.333333333336</v>
      </c>
      <c r="G26" s="9">
        <f t="shared" si="4"/>
        <v>26250</v>
      </c>
      <c r="H26" s="7">
        <f t="shared" si="3"/>
        <v>2916.6666666666642</v>
      </c>
    </row>
    <row r="27" spans="1:8" x14ac:dyDescent="0.25">
      <c r="A27" t="s">
        <v>10</v>
      </c>
      <c r="B27" s="6">
        <v>43555</v>
      </c>
      <c r="C27" s="7">
        <f>+$E$6</f>
        <v>2916.6666666666665</v>
      </c>
      <c r="D27" s="10"/>
      <c r="E27" s="10"/>
      <c r="F27" s="7">
        <f>+F23+C27</f>
        <v>26250.000000000004</v>
      </c>
      <c r="G27" s="9">
        <f t="shared" si="4"/>
        <v>26250</v>
      </c>
      <c r="H27" s="7">
        <f t="shared" si="3"/>
        <v>0</v>
      </c>
    </row>
    <row r="28" spans="1:8" x14ac:dyDescent="0.25">
      <c r="A28" t="s">
        <v>10</v>
      </c>
      <c r="B28" s="5"/>
      <c r="D28" s="8">
        <v>43567</v>
      </c>
      <c r="E28" s="12">
        <f>+$E$7</f>
        <v>1250</v>
      </c>
      <c r="F28" s="7">
        <f>F27</f>
        <v>26250.000000000004</v>
      </c>
      <c r="G28" s="9">
        <f t="shared" si="4"/>
        <v>27500</v>
      </c>
      <c r="H28" s="7">
        <f t="shared" si="3"/>
        <v>1249.9999999999964</v>
      </c>
    </row>
    <row r="29" spans="1:8" x14ac:dyDescent="0.25">
      <c r="A29" t="s">
        <v>10</v>
      </c>
      <c r="B29" s="5"/>
      <c r="D29" s="8">
        <v>43581</v>
      </c>
      <c r="E29" s="12">
        <f>+$E$7</f>
        <v>1250</v>
      </c>
      <c r="F29" s="7">
        <f>F28</f>
        <v>26250.000000000004</v>
      </c>
      <c r="G29" s="9">
        <f t="shared" si="4"/>
        <v>28750</v>
      </c>
      <c r="H29" s="7">
        <f t="shared" si="3"/>
        <v>2499.9999999999964</v>
      </c>
    </row>
    <row r="30" spans="1:8" x14ac:dyDescent="0.25">
      <c r="A30" t="s">
        <v>10</v>
      </c>
      <c r="B30" s="6">
        <v>43585</v>
      </c>
      <c r="C30" s="7">
        <f>+$E$6</f>
        <v>2916.6666666666665</v>
      </c>
      <c r="D30" s="8"/>
      <c r="E30" s="8"/>
      <c r="F30" s="7">
        <f>F27+C30</f>
        <v>29166.666666666672</v>
      </c>
      <c r="G30" s="9">
        <f t="shared" si="4"/>
        <v>28750</v>
      </c>
      <c r="H30" s="7">
        <f t="shared" si="3"/>
        <v>-416.66666666667152</v>
      </c>
    </row>
    <row r="31" spans="1:8" x14ac:dyDescent="0.25">
      <c r="A31" t="s">
        <v>10</v>
      </c>
      <c r="B31" s="5"/>
      <c r="D31" s="8">
        <v>43595</v>
      </c>
      <c r="E31" s="12">
        <f>+$E$7</f>
        <v>1250</v>
      </c>
      <c r="F31" s="7">
        <f>F30</f>
        <v>29166.666666666672</v>
      </c>
      <c r="G31" s="9">
        <f t="shared" si="4"/>
        <v>30000</v>
      </c>
      <c r="H31" s="7">
        <f t="shared" si="3"/>
        <v>833.33333333332848</v>
      </c>
    </row>
    <row r="32" spans="1:8" x14ac:dyDescent="0.25">
      <c r="A32" t="s">
        <v>10</v>
      </c>
      <c r="B32" s="5"/>
      <c r="D32" s="8">
        <v>43609</v>
      </c>
      <c r="E32" s="12">
        <f>+$E$7</f>
        <v>1250</v>
      </c>
      <c r="F32" s="7">
        <f>F31</f>
        <v>29166.666666666672</v>
      </c>
      <c r="G32" s="9">
        <f t="shared" si="4"/>
        <v>31250</v>
      </c>
      <c r="H32" s="7">
        <f t="shared" si="3"/>
        <v>2083.3333333333285</v>
      </c>
    </row>
    <row r="33" spans="1:8" x14ac:dyDescent="0.25">
      <c r="A33" t="s">
        <v>10</v>
      </c>
      <c r="B33" s="6">
        <v>43616</v>
      </c>
      <c r="C33" s="7">
        <f>+$E$6</f>
        <v>2916.6666666666665</v>
      </c>
      <c r="D33" s="8"/>
      <c r="E33" s="8"/>
      <c r="F33" s="7">
        <f>F30+C33</f>
        <v>32083.333333333339</v>
      </c>
      <c r="G33" s="9">
        <f t="shared" si="4"/>
        <v>31250</v>
      </c>
      <c r="H33" s="7">
        <f t="shared" si="3"/>
        <v>-833.3333333333394</v>
      </c>
    </row>
    <row r="34" spans="1:8" x14ac:dyDescent="0.25">
      <c r="A34" t="s">
        <v>10</v>
      </c>
      <c r="B34" s="5"/>
      <c r="D34" s="8">
        <v>43623</v>
      </c>
      <c r="E34" s="12">
        <f>+$E$7</f>
        <v>1250</v>
      </c>
      <c r="F34" s="7">
        <f>F33</f>
        <v>32083.333333333339</v>
      </c>
      <c r="G34" s="9">
        <f t="shared" si="4"/>
        <v>32500</v>
      </c>
      <c r="H34" s="7">
        <f t="shared" si="3"/>
        <v>416.6666666666606</v>
      </c>
    </row>
    <row r="35" spans="1:8" x14ac:dyDescent="0.25">
      <c r="A35" t="s">
        <v>10</v>
      </c>
      <c r="B35" s="5"/>
      <c r="D35" s="8">
        <v>43637</v>
      </c>
      <c r="E35" s="12">
        <f>+$E$7</f>
        <v>1250</v>
      </c>
      <c r="F35" s="7">
        <f>F34</f>
        <v>32083.333333333339</v>
      </c>
      <c r="G35" s="9">
        <f t="shared" si="4"/>
        <v>33750</v>
      </c>
      <c r="H35" s="7">
        <f t="shared" si="3"/>
        <v>1666.6666666666606</v>
      </c>
    </row>
    <row r="36" spans="1:8" x14ac:dyDescent="0.25">
      <c r="A36" t="s">
        <v>10</v>
      </c>
      <c r="B36" s="6">
        <v>43646</v>
      </c>
      <c r="C36" s="7">
        <f>+$E$6</f>
        <v>2916.6666666666665</v>
      </c>
      <c r="D36" s="8"/>
      <c r="E36" s="8"/>
      <c r="F36" s="7">
        <f>+F33+C36</f>
        <v>35000.000000000007</v>
      </c>
      <c r="G36" s="9">
        <f t="shared" si="4"/>
        <v>33750</v>
      </c>
      <c r="H36" s="7">
        <f t="shared" si="3"/>
        <v>-1250.0000000000073</v>
      </c>
    </row>
    <row r="37" spans="1:8" x14ac:dyDescent="0.25">
      <c r="A37" t="s">
        <v>10</v>
      </c>
      <c r="B37" s="5"/>
      <c r="D37" s="8">
        <v>43651</v>
      </c>
      <c r="E37" s="12">
        <f>+$E$7</f>
        <v>1250</v>
      </c>
      <c r="F37" s="7">
        <f>F36</f>
        <v>35000.000000000007</v>
      </c>
      <c r="G37" s="9">
        <f t="shared" si="4"/>
        <v>35000</v>
      </c>
      <c r="H37" s="7">
        <f t="shared" si="3"/>
        <v>0</v>
      </c>
    </row>
    <row r="38" spans="1:8" ht="3" customHeight="1" x14ac:dyDescent="0.25">
      <c r="A38" s="17"/>
      <c r="B38" s="18"/>
      <c r="C38" s="17"/>
      <c r="D38" s="19"/>
      <c r="E38" s="20"/>
      <c r="F38" s="21"/>
      <c r="G38" s="21"/>
      <c r="H38" s="21"/>
    </row>
    <row r="39" spans="1:8" x14ac:dyDescent="0.25">
      <c r="A39" t="s">
        <v>9</v>
      </c>
      <c r="D39" s="8">
        <v>43665</v>
      </c>
      <c r="E39" s="9">
        <f>+$E$8</f>
        <v>1346.1538461538462</v>
      </c>
      <c r="F39" s="7">
        <f>+C39</f>
        <v>0</v>
      </c>
      <c r="G39" s="9">
        <f>+E39</f>
        <v>1346.1538461538462</v>
      </c>
      <c r="H39" s="7">
        <f>G39-F39</f>
        <v>1346.1538461538462</v>
      </c>
    </row>
    <row r="40" spans="1:8" x14ac:dyDescent="0.25">
      <c r="A40" t="s">
        <v>9</v>
      </c>
      <c r="B40" s="6">
        <v>43677</v>
      </c>
      <c r="C40" s="7">
        <f>+$E$6</f>
        <v>2916.6666666666665</v>
      </c>
      <c r="D40" s="8"/>
      <c r="E40" s="9"/>
      <c r="F40" s="7">
        <f>+C40</f>
        <v>2916.6666666666665</v>
      </c>
      <c r="G40" s="9">
        <f>G39+E40</f>
        <v>1346.1538461538462</v>
      </c>
      <c r="H40" s="7">
        <f>G40-F40</f>
        <v>-1570.5128205128203</v>
      </c>
    </row>
    <row r="41" spans="1:8" x14ac:dyDescent="0.25">
      <c r="A41" t="s">
        <v>9</v>
      </c>
      <c r="B41" s="6"/>
      <c r="D41" s="8">
        <v>43679</v>
      </c>
      <c r="E41" s="9">
        <f>+$E$8</f>
        <v>1346.1538461538462</v>
      </c>
      <c r="F41" s="7">
        <f t="shared" ref="F41:F74" si="6">F40</f>
        <v>2916.6666666666665</v>
      </c>
      <c r="G41" s="9">
        <f>G40+E41</f>
        <v>2692.3076923076924</v>
      </c>
      <c r="H41" s="7">
        <f t="shared" ref="H41:H74" si="7">G41-F41</f>
        <v>-224.35897435897414</v>
      </c>
    </row>
    <row r="42" spans="1:8" x14ac:dyDescent="0.25">
      <c r="A42" t="s">
        <v>9</v>
      </c>
      <c r="B42" s="6"/>
      <c r="D42" s="8">
        <v>43693</v>
      </c>
      <c r="E42" s="9">
        <f>+$E$8</f>
        <v>1346.1538461538462</v>
      </c>
      <c r="F42" s="7">
        <f t="shared" si="6"/>
        <v>2916.6666666666665</v>
      </c>
      <c r="G42" s="9">
        <f t="shared" ref="G42:G74" si="8">G41+E42</f>
        <v>4038.4615384615386</v>
      </c>
      <c r="H42" s="7">
        <f t="shared" si="7"/>
        <v>1121.7948717948721</v>
      </c>
    </row>
    <row r="43" spans="1:8" x14ac:dyDescent="0.25">
      <c r="A43" t="s">
        <v>9</v>
      </c>
      <c r="B43" s="6">
        <v>43707</v>
      </c>
      <c r="C43" s="7">
        <f>+$E$6</f>
        <v>2916.6666666666665</v>
      </c>
      <c r="D43" s="8">
        <v>43707</v>
      </c>
      <c r="E43" s="9">
        <f>+$E$8</f>
        <v>1346.1538461538462</v>
      </c>
      <c r="F43" s="7">
        <f>F42+C43</f>
        <v>5833.333333333333</v>
      </c>
      <c r="G43" s="9">
        <f t="shared" si="8"/>
        <v>5384.6153846153848</v>
      </c>
      <c r="H43" s="7">
        <f t="shared" si="7"/>
        <v>-448.71794871794827</v>
      </c>
    </row>
    <row r="44" spans="1:8" x14ac:dyDescent="0.25">
      <c r="A44" t="s">
        <v>9</v>
      </c>
      <c r="B44" s="6"/>
      <c r="D44" s="8">
        <v>43721</v>
      </c>
      <c r="E44" s="9">
        <f>+$E$8</f>
        <v>1346.1538461538462</v>
      </c>
      <c r="F44" s="7">
        <f>+F43</f>
        <v>5833.333333333333</v>
      </c>
      <c r="G44" s="9">
        <f>+G43+E44</f>
        <v>6730.7692307692305</v>
      </c>
      <c r="H44" s="7">
        <f t="shared" si="7"/>
        <v>897.43589743589746</v>
      </c>
    </row>
    <row r="45" spans="1:8" x14ac:dyDescent="0.25">
      <c r="A45" t="s">
        <v>9</v>
      </c>
      <c r="B45" s="6"/>
      <c r="D45" s="8">
        <v>43735</v>
      </c>
      <c r="E45" s="9">
        <f>+$E$8</f>
        <v>1346.1538461538462</v>
      </c>
      <c r="F45" s="7">
        <f t="shared" si="6"/>
        <v>5833.333333333333</v>
      </c>
      <c r="G45" s="9">
        <f t="shared" si="8"/>
        <v>8076.9230769230762</v>
      </c>
      <c r="H45" s="7">
        <f t="shared" si="7"/>
        <v>2243.5897435897432</v>
      </c>
    </row>
    <row r="46" spans="1:8" x14ac:dyDescent="0.25">
      <c r="A46" t="s">
        <v>9</v>
      </c>
      <c r="B46" s="6">
        <v>43738</v>
      </c>
      <c r="C46" s="7">
        <f>+$E$6</f>
        <v>2916.6666666666665</v>
      </c>
      <c r="D46" s="8"/>
      <c r="E46" s="10"/>
      <c r="F46" s="7">
        <f>F45+C46</f>
        <v>8750</v>
      </c>
      <c r="G46" s="9">
        <f t="shared" si="8"/>
        <v>8076.9230769230762</v>
      </c>
      <c r="H46" s="7">
        <f t="shared" si="7"/>
        <v>-673.07692307692378</v>
      </c>
    </row>
    <row r="47" spans="1:8" x14ac:dyDescent="0.25">
      <c r="A47" t="s">
        <v>9</v>
      </c>
      <c r="B47" s="6"/>
      <c r="D47" s="8">
        <v>43749</v>
      </c>
      <c r="E47" s="9">
        <f>+$E$8</f>
        <v>1346.1538461538462</v>
      </c>
      <c r="F47" s="7">
        <f t="shared" si="6"/>
        <v>8750</v>
      </c>
      <c r="G47" s="9">
        <f t="shared" si="8"/>
        <v>9423.076923076922</v>
      </c>
      <c r="H47" s="7">
        <f t="shared" si="7"/>
        <v>673.07692307692196</v>
      </c>
    </row>
    <row r="48" spans="1:8" x14ac:dyDescent="0.25">
      <c r="A48" t="s">
        <v>9</v>
      </c>
      <c r="B48" s="6"/>
      <c r="D48" s="8">
        <v>43763</v>
      </c>
      <c r="E48" s="9">
        <f>+$E$8</f>
        <v>1346.1538461538462</v>
      </c>
      <c r="F48" s="7">
        <f t="shared" si="6"/>
        <v>8750</v>
      </c>
      <c r="G48" s="9">
        <f t="shared" si="8"/>
        <v>10769.230769230768</v>
      </c>
      <c r="H48" s="7">
        <f t="shared" si="7"/>
        <v>2019.2307692307677</v>
      </c>
    </row>
    <row r="49" spans="1:8" x14ac:dyDescent="0.25">
      <c r="A49" t="s">
        <v>9</v>
      </c>
      <c r="B49" s="6">
        <v>43769</v>
      </c>
      <c r="C49" s="7">
        <f>+$E$6</f>
        <v>2916.6666666666665</v>
      </c>
      <c r="D49" s="8"/>
      <c r="E49" s="10"/>
      <c r="F49" s="7">
        <f>F48+C49</f>
        <v>11666.666666666666</v>
      </c>
      <c r="G49" s="9">
        <f t="shared" si="8"/>
        <v>10769.230769230768</v>
      </c>
      <c r="H49" s="7">
        <f t="shared" si="7"/>
        <v>-897.43589743589837</v>
      </c>
    </row>
    <row r="50" spans="1:8" x14ac:dyDescent="0.25">
      <c r="A50" t="s">
        <v>9</v>
      </c>
      <c r="B50" s="6"/>
      <c r="D50" s="8">
        <v>43777</v>
      </c>
      <c r="E50" s="9">
        <f>+$E$8</f>
        <v>1346.1538461538462</v>
      </c>
      <c r="F50" s="7">
        <f t="shared" si="6"/>
        <v>11666.666666666666</v>
      </c>
      <c r="G50" s="9">
        <f t="shared" si="8"/>
        <v>12115.384615384613</v>
      </c>
      <c r="H50" s="7">
        <f t="shared" si="7"/>
        <v>448.71794871794737</v>
      </c>
    </row>
    <row r="51" spans="1:8" x14ac:dyDescent="0.25">
      <c r="A51" t="s">
        <v>9</v>
      </c>
      <c r="B51" s="6"/>
      <c r="D51" s="8">
        <v>43791</v>
      </c>
      <c r="E51" s="9">
        <f>+$E$8</f>
        <v>1346.1538461538462</v>
      </c>
      <c r="F51" s="7">
        <f t="shared" si="6"/>
        <v>11666.666666666666</v>
      </c>
      <c r="G51" s="9">
        <f t="shared" si="8"/>
        <v>13461.538461538459</v>
      </c>
      <c r="H51" s="7">
        <f t="shared" si="7"/>
        <v>1794.8717948717931</v>
      </c>
    </row>
    <row r="52" spans="1:8" x14ac:dyDescent="0.25">
      <c r="A52" t="s">
        <v>9</v>
      </c>
      <c r="B52" s="6">
        <v>43798</v>
      </c>
      <c r="C52" s="7">
        <f>+$E$6</f>
        <v>2916.6666666666665</v>
      </c>
      <c r="D52" s="8"/>
      <c r="E52" s="10"/>
      <c r="F52" s="7">
        <f>F51+C52</f>
        <v>14583.333333333332</v>
      </c>
      <c r="G52" s="9">
        <f t="shared" si="8"/>
        <v>13461.538461538459</v>
      </c>
      <c r="H52" s="7">
        <f t="shared" si="7"/>
        <v>-1121.794871794873</v>
      </c>
    </row>
    <row r="53" spans="1:8" x14ac:dyDescent="0.25">
      <c r="A53" t="s">
        <v>9</v>
      </c>
      <c r="B53" s="6"/>
      <c r="D53" s="8">
        <v>43805</v>
      </c>
      <c r="E53" s="9">
        <f>+$E$8</f>
        <v>1346.1538461538462</v>
      </c>
      <c r="F53" s="7">
        <f t="shared" si="6"/>
        <v>14583.333333333332</v>
      </c>
      <c r="G53" s="9">
        <f t="shared" si="8"/>
        <v>14807.692307692305</v>
      </c>
      <c r="H53" s="7">
        <f t="shared" si="7"/>
        <v>224.35897435897277</v>
      </c>
    </row>
    <row r="54" spans="1:8" x14ac:dyDescent="0.25">
      <c r="A54" t="s">
        <v>9</v>
      </c>
      <c r="B54" s="6"/>
      <c r="D54" s="8">
        <v>43819</v>
      </c>
      <c r="E54" s="9">
        <f>+$E$8</f>
        <v>1346.1538461538462</v>
      </c>
      <c r="F54" s="7">
        <f t="shared" si="6"/>
        <v>14583.333333333332</v>
      </c>
      <c r="G54" s="9">
        <f t="shared" si="8"/>
        <v>16153.846153846151</v>
      </c>
      <c r="H54" s="7">
        <f t="shared" si="7"/>
        <v>1570.5128205128185</v>
      </c>
    </row>
    <row r="55" spans="1:8" x14ac:dyDescent="0.25">
      <c r="A55" t="s">
        <v>9</v>
      </c>
      <c r="B55" s="6">
        <v>43830</v>
      </c>
      <c r="C55" s="7">
        <f>+$E$6</f>
        <v>2916.6666666666665</v>
      </c>
      <c r="D55" s="8"/>
      <c r="E55" s="10"/>
      <c r="F55" s="7">
        <f>F54+C55</f>
        <v>17500</v>
      </c>
      <c r="G55" s="9">
        <f t="shared" si="8"/>
        <v>16153.846153846151</v>
      </c>
      <c r="H55" s="7">
        <f t="shared" si="7"/>
        <v>-1346.1538461538494</v>
      </c>
    </row>
    <row r="56" spans="1:8" x14ac:dyDescent="0.25">
      <c r="A56" t="s">
        <v>9</v>
      </c>
      <c r="B56" s="6"/>
      <c r="D56" s="8">
        <v>43833</v>
      </c>
      <c r="E56" s="9">
        <f>+$E$8</f>
        <v>1346.1538461538462</v>
      </c>
      <c r="F56" s="7">
        <f t="shared" si="6"/>
        <v>17500</v>
      </c>
      <c r="G56" s="9">
        <f t="shared" si="8"/>
        <v>17499.999999999996</v>
      </c>
      <c r="H56" s="7">
        <f t="shared" si="7"/>
        <v>0</v>
      </c>
    </row>
    <row r="57" spans="1:8" x14ac:dyDescent="0.25">
      <c r="A57" t="s">
        <v>9</v>
      </c>
      <c r="B57" s="6"/>
      <c r="D57" s="8">
        <v>43847</v>
      </c>
      <c r="E57" s="9">
        <f>+$E$8</f>
        <v>1346.1538461538462</v>
      </c>
      <c r="F57" s="7">
        <f t="shared" si="6"/>
        <v>17500</v>
      </c>
      <c r="G57" s="9">
        <f t="shared" si="8"/>
        <v>18846.153846153844</v>
      </c>
      <c r="H57" s="7">
        <f t="shared" si="7"/>
        <v>1346.1538461538439</v>
      </c>
    </row>
    <row r="58" spans="1:8" x14ac:dyDescent="0.25">
      <c r="A58" t="s">
        <v>9</v>
      </c>
      <c r="B58" s="6">
        <v>43861</v>
      </c>
      <c r="C58" s="7">
        <f>+$E$6</f>
        <v>2916.6666666666665</v>
      </c>
      <c r="D58" s="8">
        <v>43861</v>
      </c>
      <c r="E58" s="9">
        <f>+$E$8</f>
        <v>1346.1538461538462</v>
      </c>
      <c r="F58" s="7">
        <f>F57+C58</f>
        <v>20416.666666666668</v>
      </c>
      <c r="G58" s="9">
        <f t="shared" si="8"/>
        <v>20192.307692307691</v>
      </c>
      <c r="H58" s="7">
        <f t="shared" si="7"/>
        <v>-224.35897435897641</v>
      </c>
    </row>
    <row r="59" spans="1:8" x14ac:dyDescent="0.25">
      <c r="A59" t="s">
        <v>9</v>
      </c>
      <c r="B59" s="6"/>
      <c r="D59" s="8">
        <v>43875</v>
      </c>
      <c r="E59" s="9">
        <f>+$E$8</f>
        <v>1346.1538461538462</v>
      </c>
      <c r="F59" s="7">
        <f>+F58</f>
        <v>20416.666666666668</v>
      </c>
      <c r="G59" s="9">
        <f>+G58+E59</f>
        <v>21538.461538461539</v>
      </c>
      <c r="H59" s="7">
        <f t="shared" si="7"/>
        <v>1121.7948717948711</v>
      </c>
    </row>
    <row r="60" spans="1:8" x14ac:dyDescent="0.25">
      <c r="A60" t="s">
        <v>9</v>
      </c>
      <c r="B60" s="6"/>
      <c r="D60" s="8">
        <v>43889</v>
      </c>
      <c r="E60" s="9">
        <f>+$E$8</f>
        <v>1346.1538461538462</v>
      </c>
      <c r="F60" s="7">
        <f t="shared" si="6"/>
        <v>20416.666666666668</v>
      </c>
      <c r="G60" s="9">
        <f t="shared" si="8"/>
        <v>22884.615384615387</v>
      </c>
      <c r="H60" s="7">
        <f t="shared" si="7"/>
        <v>2467.9487179487187</v>
      </c>
    </row>
    <row r="61" spans="1:8" x14ac:dyDescent="0.25">
      <c r="A61" t="s">
        <v>9</v>
      </c>
      <c r="B61" s="6">
        <v>43889</v>
      </c>
      <c r="C61" s="7">
        <f>+$E$6</f>
        <v>2916.6666666666665</v>
      </c>
      <c r="D61" s="8"/>
      <c r="E61" s="10"/>
      <c r="F61" s="7">
        <f>F60+C61</f>
        <v>23333.333333333336</v>
      </c>
      <c r="G61" s="9">
        <f t="shared" si="8"/>
        <v>22884.615384615387</v>
      </c>
      <c r="H61" s="7">
        <f t="shared" si="7"/>
        <v>-448.71794871794918</v>
      </c>
    </row>
    <row r="62" spans="1:8" x14ac:dyDescent="0.25">
      <c r="A62" t="s">
        <v>9</v>
      </c>
      <c r="B62" s="6"/>
      <c r="D62" s="8">
        <v>43903</v>
      </c>
      <c r="E62" s="9">
        <f>+$E$8</f>
        <v>1346.1538461538462</v>
      </c>
      <c r="F62" s="7">
        <f t="shared" si="6"/>
        <v>23333.333333333336</v>
      </c>
      <c r="G62" s="9">
        <f t="shared" si="8"/>
        <v>24230.769230769234</v>
      </c>
      <c r="H62" s="7">
        <f t="shared" si="7"/>
        <v>897.43589743589837</v>
      </c>
    </row>
    <row r="63" spans="1:8" x14ac:dyDescent="0.25">
      <c r="A63" t="s">
        <v>9</v>
      </c>
      <c r="B63" s="6"/>
      <c r="D63" s="8">
        <v>43917</v>
      </c>
      <c r="E63" s="9">
        <f>+$E$8</f>
        <v>1346.1538461538462</v>
      </c>
      <c r="F63" s="7">
        <f t="shared" si="6"/>
        <v>23333.333333333336</v>
      </c>
      <c r="G63" s="9">
        <f t="shared" si="8"/>
        <v>25576.923076923082</v>
      </c>
      <c r="H63" s="7">
        <f t="shared" si="7"/>
        <v>2243.5897435897459</v>
      </c>
    </row>
    <row r="64" spans="1:8" x14ac:dyDescent="0.25">
      <c r="A64" t="s">
        <v>9</v>
      </c>
      <c r="B64" s="6">
        <v>43921</v>
      </c>
      <c r="C64" s="7">
        <f>+$E$6</f>
        <v>2916.6666666666665</v>
      </c>
      <c r="D64" s="8"/>
      <c r="E64" s="10"/>
      <c r="F64" s="7">
        <f>F63+C64</f>
        <v>26250.000000000004</v>
      </c>
      <c r="G64" s="9">
        <f t="shared" si="8"/>
        <v>25576.923076923082</v>
      </c>
      <c r="H64" s="7">
        <f t="shared" si="7"/>
        <v>-673.07692307692196</v>
      </c>
    </row>
    <row r="65" spans="1:8" x14ac:dyDescent="0.25">
      <c r="A65" t="s">
        <v>9</v>
      </c>
      <c r="B65" s="6"/>
      <c r="D65" s="8">
        <v>43931</v>
      </c>
      <c r="E65" s="9">
        <f>+$E$8</f>
        <v>1346.1538461538462</v>
      </c>
      <c r="F65" s="7">
        <f t="shared" si="6"/>
        <v>26250.000000000004</v>
      </c>
      <c r="G65" s="9">
        <f t="shared" si="8"/>
        <v>26923.076923076929</v>
      </c>
      <c r="H65" s="7">
        <f t="shared" si="7"/>
        <v>673.0769230769256</v>
      </c>
    </row>
    <row r="66" spans="1:8" x14ac:dyDescent="0.25">
      <c r="A66" t="s">
        <v>9</v>
      </c>
      <c r="B66" s="6"/>
      <c r="D66" s="8">
        <v>43945</v>
      </c>
      <c r="E66" s="9">
        <f>+$E$8</f>
        <v>1346.1538461538462</v>
      </c>
      <c r="F66" s="7">
        <f t="shared" si="6"/>
        <v>26250.000000000004</v>
      </c>
      <c r="G66" s="9">
        <f t="shared" si="8"/>
        <v>28269.230769230777</v>
      </c>
      <c r="H66" s="7">
        <f t="shared" si="7"/>
        <v>2019.2307692307731</v>
      </c>
    </row>
    <row r="67" spans="1:8" x14ac:dyDescent="0.25">
      <c r="A67" t="s">
        <v>9</v>
      </c>
      <c r="B67" s="6">
        <v>43951</v>
      </c>
      <c r="C67" s="7">
        <f>+$E$6</f>
        <v>2916.6666666666665</v>
      </c>
      <c r="D67" s="8"/>
      <c r="E67" s="10"/>
      <c r="F67" s="7">
        <f>F66+C67</f>
        <v>29166.666666666672</v>
      </c>
      <c r="G67" s="9">
        <f t="shared" si="8"/>
        <v>28269.230769230777</v>
      </c>
      <c r="H67" s="7">
        <f t="shared" si="7"/>
        <v>-897.43589743589473</v>
      </c>
    </row>
    <row r="68" spans="1:8" x14ac:dyDescent="0.25">
      <c r="A68" t="s">
        <v>9</v>
      </c>
      <c r="B68" s="6"/>
      <c r="D68" s="8">
        <v>43959</v>
      </c>
      <c r="E68" s="9">
        <f>+$E$8</f>
        <v>1346.1538461538462</v>
      </c>
      <c r="F68" s="7">
        <f t="shared" si="6"/>
        <v>29166.666666666672</v>
      </c>
      <c r="G68" s="9">
        <f t="shared" si="8"/>
        <v>29615.384615384624</v>
      </c>
      <c r="H68" s="7">
        <f t="shared" si="7"/>
        <v>448.71794871795282</v>
      </c>
    </row>
    <row r="69" spans="1:8" x14ac:dyDescent="0.25">
      <c r="A69" t="s">
        <v>9</v>
      </c>
      <c r="B69" s="6"/>
      <c r="D69" s="8">
        <v>43973</v>
      </c>
      <c r="E69" s="9">
        <f>+$E$8</f>
        <v>1346.1538461538462</v>
      </c>
      <c r="F69" s="7">
        <f t="shared" si="6"/>
        <v>29166.666666666672</v>
      </c>
      <c r="G69" s="9">
        <f t="shared" si="8"/>
        <v>30961.538461538472</v>
      </c>
      <c r="H69" s="7">
        <f t="shared" si="7"/>
        <v>1794.8717948718004</v>
      </c>
    </row>
    <row r="70" spans="1:8" x14ac:dyDescent="0.25">
      <c r="A70" t="s">
        <v>9</v>
      </c>
      <c r="B70" s="6">
        <v>43980</v>
      </c>
      <c r="C70" s="7">
        <f>+$E$6</f>
        <v>2916.6666666666665</v>
      </c>
      <c r="D70" s="8"/>
      <c r="E70" s="10"/>
      <c r="F70" s="7">
        <f>F69+C70</f>
        <v>32083.333333333339</v>
      </c>
      <c r="G70" s="9">
        <f t="shared" si="8"/>
        <v>30961.538461538472</v>
      </c>
      <c r="H70" s="7">
        <f t="shared" si="7"/>
        <v>-1121.7948717948675</v>
      </c>
    </row>
    <row r="71" spans="1:8" x14ac:dyDescent="0.25">
      <c r="A71" t="s">
        <v>9</v>
      </c>
      <c r="B71" s="6"/>
      <c r="D71" s="8">
        <v>43987</v>
      </c>
      <c r="E71" s="9">
        <f>+$E$8</f>
        <v>1346.1538461538462</v>
      </c>
      <c r="F71" s="7">
        <f t="shared" si="6"/>
        <v>32083.333333333339</v>
      </c>
      <c r="G71" s="9">
        <f t="shared" si="8"/>
        <v>32307.692307692319</v>
      </c>
      <c r="H71" s="7">
        <f t="shared" si="7"/>
        <v>224.35897435898005</v>
      </c>
    </row>
    <row r="72" spans="1:8" x14ac:dyDescent="0.25">
      <c r="A72" t="s">
        <v>9</v>
      </c>
      <c r="B72" s="6"/>
      <c r="D72" s="8">
        <v>44001</v>
      </c>
      <c r="E72" s="9">
        <f>+$E$8</f>
        <v>1346.1538461538462</v>
      </c>
      <c r="F72" s="7">
        <f t="shared" si="6"/>
        <v>32083.333333333339</v>
      </c>
      <c r="G72" s="9">
        <f t="shared" si="8"/>
        <v>33653.846153846163</v>
      </c>
      <c r="H72" s="7">
        <f t="shared" si="7"/>
        <v>1570.512820512824</v>
      </c>
    </row>
    <row r="73" spans="1:8" x14ac:dyDescent="0.25">
      <c r="A73" t="s">
        <v>9</v>
      </c>
      <c r="B73" s="6">
        <v>44012</v>
      </c>
      <c r="C73" s="7">
        <f>+$E$6</f>
        <v>2916.6666666666665</v>
      </c>
      <c r="D73" s="8"/>
      <c r="E73" s="10"/>
      <c r="F73" s="7">
        <f>F72+C73</f>
        <v>35000.000000000007</v>
      </c>
      <c r="G73" s="9">
        <f t="shared" si="8"/>
        <v>33653.846153846163</v>
      </c>
      <c r="H73" s="7">
        <f t="shared" si="7"/>
        <v>-1346.1538461538439</v>
      </c>
    </row>
    <row r="74" spans="1:8" x14ac:dyDescent="0.25">
      <c r="A74" t="s">
        <v>9</v>
      </c>
      <c r="D74" s="8">
        <v>44015</v>
      </c>
      <c r="E74" s="9">
        <f>+$E$8</f>
        <v>1346.1538461538462</v>
      </c>
      <c r="F74" s="7">
        <f t="shared" si="6"/>
        <v>35000.000000000007</v>
      </c>
      <c r="G74" s="9">
        <f t="shared" si="8"/>
        <v>35000.000000000007</v>
      </c>
      <c r="H74" s="7">
        <f t="shared" si="7"/>
        <v>0</v>
      </c>
    </row>
    <row r="75" spans="1:8" ht="3" customHeight="1" x14ac:dyDescent="0.25">
      <c r="A75" s="17"/>
      <c r="B75" s="17"/>
      <c r="C75" s="17"/>
      <c r="D75" s="17"/>
      <c r="E75" s="17"/>
      <c r="F75" s="17"/>
      <c r="G75" s="17"/>
      <c r="H75" s="17"/>
    </row>
  </sheetData>
  <mergeCells count="1">
    <mergeCell ref="A1:H1"/>
  </mergeCells>
  <pageMargins left="0.25" right="0.25" top="0.5" bottom="0.5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AY 12 MO Cashflow Comparison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Rogers, Shana L.</dc:creator>
  <cp:lastModifiedBy>Rogers, Shana L.</cp:lastModifiedBy>
  <cp:lastPrinted>2018-03-09T18:20:31Z</cp:lastPrinted>
  <dcterms:created xsi:type="dcterms:W3CDTF">2018-03-01T18:18:14Z</dcterms:created>
  <dcterms:modified xsi:type="dcterms:W3CDTF">2018-04-05T13:53:47Z</dcterms:modified>
</cp:coreProperties>
</file>