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jbsander/Documents/Documents/Program Director Files/ARO/2026 ARO submission/"/>
    </mc:Choice>
  </mc:AlternateContent>
  <xr:revisionPtr revIDLastSave="0" documentId="13_ncr:1_{1B174503-47D4-6B42-943A-215847562565}" xr6:coauthVersionLast="47" xr6:coauthVersionMax="47" xr10:uidLastSave="{00000000-0000-0000-0000-000000000000}"/>
  <bookViews>
    <workbookView xWindow="38900" yWindow="2540" windowWidth="31920" windowHeight="14660" xr2:uid="{5C539C53-BCC7-424B-8586-B897177A3AA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6" i="1" l="1"/>
  <c r="W22" i="1"/>
  <c r="W21" i="1"/>
  <c r="W20" i="1"/>
  <c r="U20" i="1"/>
  <c r="W19" i="1"/>
  <c r="U19" i="1"/>
  <c r="W18" i="1"/>
  <c r="U18" i="1"/>
</calcChain>
</file>

<file path=xl/sharedStrings.xml><?xml version="1.0" encoding="utf-8"?>
<sst xmlns="http://schemas.openxmlformats.org/spreadsheetml/2006/main" count="165" uniqueCount="123">
  <si>
    <t>Title of document</t>
  </si>
  <si>
    <t>Ball State PhD School Psychology 2026 Student Admissions, Outcomes and Other Data</t>
  </si>
  <si>
    <t>Student Admissions, Outcomes, and Other Data</t>
  </si>
  <si>
    <t>Date Program Tables are updated: 10/1/2026</t>
  </si>
  <si>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</si>
  <si>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</si>
  <si>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_____ Yes
__X__ No</t>
  </si>
  <si>
    <t>If yes, provide website link (or content from brochure) where this specific information is presented: Not applicable</t>
  </si>
  <si>
    <t>Time to Completion for all students entering the program</t>
  </si>
  <si>
    <t>Outcome</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</si>
  <si>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</si>
  <si>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</si>
  <si>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</si>
  <si>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</si>
  <si>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</si>
  <si>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</si>
  <si>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</si>
  <si>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</si>
  <si>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</si>
  <si>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</si>
  <si>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</si>
  <si>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</si>
  <si>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Conferred_2022-2023_1</t>
  </si>
  <si>
    <t>Year in which Degrees were Conferred_2022-2023_2</t>
  </si>
  <si>
    <t>Year in which Degrees were Conferred_2023-2024_1</t>
  </si>
  <si>
    <t>Year in which Degrees were Conferred_2023-2024_2</t>
  </si>
  <si>
    <t>Year in which Degrees were Conferred_2024-2025_1</t>
  </si>
  <si>
    <t>Year in which Degrees were Conferred_2024-2025_2</t>
  </si>
  <si>
    <t>Year in which Degrees were Conferred_2025-2026_1</t>
  </si>
  <si>
    <t>Year in which Degrees were Conferred_2025-2026_2</t>
  </si>
  <si>
    <t>Year in which Degrees were Conferred_Total_1</t>
  </si>
  <si>
    <t>Year in which Degrees were Conferred_Total_2</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</si>
  <si>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</si>
  <si>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</si>
  <si>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</si>
  <si>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Time to Degree Ranges</t>
  </si>
  <si>
    <t>N</t>
  </si>
  <si>
    <t>%</t>
  </si>
  <si>
    <t>Students in less than 5 years</t>
  </si>
  <si>
    <t>Students in 5 years</t>
  </si>
  <si>
    <t>Students in 6 years</t>
  </si>
  <si>
    <t>Students in 7 years</t>
  </si>
  <si>
    <t>Students in more than 7 years</t>
  </si>
  <si>
    <t>Also, please describe or provide a link to program admissions policies that allow students to enter with credit for prior graduate work, and the expected implications for time to completion. Please indicate NA if not applicable:</t>
  </si>
  <si>
    <t xml:space="preserve">The following excerpt is from the Doctoral Program Handbook: Transfer Credits
Students who hold a master’s degree from an accredited institution other than Ball State may apply up to 42 of their semester hours to the Ph.D. program; however, they must complete at least two of their four academic training years at Ball State. Prior to enrolling in classes, students are assigned an advisor (usually the program director) who will review prior graduate coursework and develop a preliminary plan of study using the doctoral sequence and advising sheet (Appendix B), which includes a transfer checklist for additional guidance. Once the preliminary plan has been developed, it is submitted to the Director (Dr. Sander) and Committee Chair of the student’s doctoral committee for additional review and approval. During this process, students provide course syllabi for all courses they would like transferred to Ball State and/or to meet program requirements for faculty review. The review is typically conducted by the advisor and the faculty member who has expertise (the person teaching the course) in the content area (e.g., cognitive assessment, human development, statistics). Prior course work must be consistent with the APA Standards of Accreditation for graduate coursework or doctoral level practicum work for it to satisfy program requirements. The transferred credits must meet stipulations that include but are not limited to a minimum student G.P.A. of 3.0 on all graduate work at other institutions; a minimum grade of B (B- does not transfer) on courses considered for transfer; and completion of hours within the seven years allowed for completion of advanced degrees at Ball State. There is a Course Evaluation Request for Transfers/Equivalencies form in the InfoReady system at the Graduate School website (see https://www.bsu.edu/academics/collegesanddepartments/graduate-school/services-and-resources/forms ). A template of the course transfer equivalency form is included in Appendix B after the Doctoral Advising Sheet. This form must be submitted in conjunction with the student’s plan of study (green sheet). NOTE: Policies from the Graduate School also apply to all transfer requests. See https://bsu.smartcatalogiq.com/en/2021-2022/Graduate-Catalog/The-Graduate-School/Transfer-and-Extension-Work </t>
  </si>
  <si>
    <t>Program Costs</t>
  </si>
  <si>
    <t>Description</t>
  </si>
  <si>
    <r>
      <t>2026-2027 1</t>
    </r>
    <r>
      <rPr>
        <b/>
        <vertAlign val="superscript"/>
        <sz val="11"/>
        <color indexed="8"/>
        <rFont val="Times New Roman"/>
        <family val="1"/>
      </rPr>
      <t>st</t>
    </r>
    <r>
      <rPr>
        <b/>
        <sz val="11"/>
        <color indexed="8"/>
        <rFont val="Times New Roman"/>
        <family val="1"/>
      </rPr>
      <t>-year 
Cohort Cost</t>
    </r>
  </si>
  <si>
    <t>Tuition for full-time students (in-state)</t>
  </si>
  <si>
    <t>$464 per credit hour (30 required credits = $13,920)</t>
  </si>
  <si>
    <t>Tuition for full-time students (out-of-state)</t>
  </si>
  <si>
    <t>$1269 per credit hour (30 required credits = $38,370)</t>
  </si>
  <si>
    <r>
      <t>Tuition per credit hour for part-time students (</t>
    </r>
    <r>
      <rPr>
        <i/>
        <sz val="11"/>
        <color indexed="8"/>
        <rFont val="Times New Roman"/>
        <family val="1"/>
      </rPr>
      <t>if applicable enter amount; if not applicable enter "NA"</t>
    </r>
    <r>
      <rPr>
        <sz val="11"/>
        <color indexed="8"/>
        <rFont val="Times New Roman"/>
        <family val="1"/>
      </rPr>
      <t>)</t>
    </r>
  </si>
  <si>
    <t>N/A</t>
  </si>
  <si>
    <t xml:space="preserve">University/institution fees or costs </t>
  </si>
  <si>
    <t>Additional estimated fees or costs to students (e.g. books, travel, etc.)</t>
  </si>
  <si>
    <t>*all 2025-2026 students were funded with 20-hour graduate assistantships, which come with a 30-credit annual tuition remission benefit. Funded students pay $0 for tuition up to 30 credits per year. See graduate school policy:https://www.bsu.edu/academics/collegesanddepartments/graduate-school/cost-and-funding/graduate-assistantships#accordion_tuitionremission .</t>
  </si>
  <si>
    <t xml:space="preserve">Internship Placement - Table 1 </t>
  </si>
  <si>
    <t>Outcome </t>
  </si>
  <si>
    <t>Year Applied for Internship_2016-2017_N</t>
  </si>
  <si>
    <t>Year Applied for Internship_2016-2017_%</t>
  </si>
  <si>
    <t>Year Applied for Internship_2017-2018_N</t>
  </si>
  <si>
    <t>Year Applied for Internship_2017-2018_%</t>
  </si>
  <si>
    <t>Year Applied for Internship_2018-2019_N</t>
  </si>
  <si>
    <t>Year Applied for Internship_2018-2019_%</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</si>
  <si>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</si>
  <si>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</si>
  <si>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</si>
  <si>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</si>
  <si>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</si>
  <si>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</si>
  <si>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Applied for Internship_2022-2023_N</t>
  </si>
  <si>
    <t>Year Applied for Internship_2022-2023_%</t>
  </si>
  <si>
    <t>Year Applied for Internship_2023-2024_N</t>
  </si>
  <si>
    <t>Year Applied for Internship_2023-2024_%</t>
  </si>
  <si>
    <t>Year Applied for Internship_2024-2025_N</t>
  </si>
  <si>
    <t>Year Applied for Internship_2024-2025_%</t>
  </si>
  <si>
    <t>Year Applied for Internship_2025-2026_N</t>
  </si>
  <si>
    <t>Year Applied for Internship_2025-2026_%</t>
  </si>
  <si>
    <t>Students who obtained APA/CPA-accredited internships</t>
  </si>
  <si>
    <t>Students who obtained any internship</t>
  </si>
  <si>
    <t>Students who sought or applied for internships including those who withdrew from the application process</t>
  </si>
  <si>
    <t>Internship Placement - Table 2</t>
  </si>
  <si>
    <t> Outcome</t>
  </si>
  <si>
    <t>Students who obtained paid internships</t>
  </si>
  <si>
    <t>* Cell should only include students who applied for internship and are included in applied cell count from “Internship Placement – Table 1"</t>
  </si>
  <si>
    <t>Students who obtained APPIC member internships that were not APA/CPA-accredited (if applicable)</t>
  </si>
  <si>
    <t>Students who obtained other membership organization internships (e.g. CAPIC) that were not APA/CPA-accredited (if applicable)</t>
  </si>
  <si>
    <t>Students who obtained  internships conforming to CDSPP guidelines that were not APA/CPA-accredited (if applicable)</t>
  </si>
  <si>
    <t>Students who obtained other internships that were not APA/CPA-accredited (if applicable)</t>
  </si>
  <si>
    <t>Students who obtained half-time internships* (if applicable)</t>
  </si>
  <si>
    <t>Attrition</t>
  </si>
  <si>
    <t>Variable</t>
  </si>
  <si>
    <t>Year of First Enrollment_2016-2017_N</t>
  </si>
  <si>
    <t>Year of First Enrollment_2016-2017_%</t>
  </si>
  <si>
    <t>Year of First Enrollment_2017-2018_N</t>
  </si>
  <si>
    <t>Year of First Enrollment_2017-2018_%</t>
  </si>
  <si>
    <t>Year of First Enrollment_2018-2019_N</t>
  </si>
  <si>
    <t>Year of First Enrollment_2018-2019_%</t>
  </si>
  <si>
    <t>Year of First Enrollment_2019-2020_N</t>
  </si>
  <si>
    <t>Year of First Enrollment_2019-2020_%</t>
  </si>
  <si>
    <t>Year of First Enrollment_2020-2021_N</t>
  </si>
  <si>
    <t>Year of First Enrollment_2020-2021_%</t>
  </si>
  <si>
    <t>Year of First Enrollment_2021-2022_N</t>
  </si>
  <si>
    <t>Year of First Enrollment_2021-2022_%</t>
  </si>
  <si>
    <t>Year of First Enrollment_2022-2023_N</t>
  </si>
  <si>
    <t>Year of First Enrollment_2022-2023_%</t>
  </si>
  <si>
    <t>Year of First Enrollment_2023-2024_N</t>
  </si>
  <si>
    <t>Year of First Enrollment_2023-2024_%</t>
  </si>
  <si>
    <t>Year of First Enrollment_2024-2025_N</t>
  </si>
  <si>
    <t>Year of First Enrollment_2024-2025_%</t>
  </si>
  <si>
    <t>Year of First Enrollment_2025-2026_N</t>
  </si>
  <si>
    <t>Year of First Enrollment_2025-2026_%</t>
  </si>
  <si>
    <t>Students for whom this is the year of first enrollment (i.e. new students)</t>
  </si>
  <si>
    <t>Students whose doctoral degrees were conferred on their transcripts</t>
  </si>
  <si>
    <t>Students still enrolled in program</t>
  </si>
  <si>
    <t>Students no longer enrolled for any reason other than conferral of doctoral degree</t>
  </si>
  <si>
    <t>Licensure</t>
  </si>
  <si>
    <t>2016-2026</t>
  </si>
  <si>
    <t>The total number of program graduates (doctoral degrees conferred on transcript) between 2 and 10 years ago</t>
  </si>
  <si>
    <t>The number of these graduates (between 2 and 10 years ago) who became licensed psychologists in the past 10 years</t>
  </si>
  <si>
    <t>Licensure percentage</t>
  </si>
  <si>
    <t>*many graduates work in schools and are licensed as school psychologists and may not be licensed psychologists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</si>
</sst>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9" x14ac:knownFonts="1">
    <font>
      <sz val="12"/>
      <color theme="1"/>
      <name val="Aptos Narrow"/>
      <family val="2"/>
      <scheme val="minor"/>
    </font>
    <font>
      <b/>
      <sz val="14"/>
      <color theme="1"/>
      <name val="Times New Roman"/>
      <family val="1"/>
    </font>
    <font>
      <b/>
      <sz val="11"/>
      <color rgb="FF000000"/>
      <name val="Times New Roman"/>
      <family val="1"/>
    </font>
    <font>
      <b/>
      <sz val="14"/>
      <name val="Times New Roman"/>
      <family val="1"/>
    </font>
    <font>
      <b/>
      <sz val="11"/>
      <color theme="1"/>
      <name val="Aptos Narrow"/>
      <family val="2"/>
      <scheme val="minor"/>
    </font>
    <font>
      <sz val="11"/>
      <color rgb="FF000000"/>
      <name val="Aptos Narrow"/>
      <family val="2"/>
      <scheme val="minor"/>
    </font>
    <font>
      <sz val="11"/>
      <color rgb="FF000000"/>
      <name val="Times New Roman"/>
      <family val="1"/>
    </font>
    <font>
      <sz val="11"/>
      <color theme="1"/>
      <name val="Times New Roman"/>
      <family val="1"/>
    </font>
    <font>
      <sz val="11"/>
      <color indexed="8"/>
      <name val="Times New Roman"/>
      <family val="1"/>
    </font>
    <font>
      <b/>
      <sz val="11"/>
      <color theme="1"/>
      <name val="Times New Roman"/>
      <family val="1"/>
    </font>
    <font>
      <b/>
      <sz val="14"/>
      <color rgb="FF000000"/>
      <name val="Times New Roman"/>
      <family val="1"/>
    </font>
    <font>
      <b/>
      <vertAlign val="superscript"/>
      <sz val="11"/>
      <color indexed="8"/>
      <name val="Times New Roman"/>
      <family val="1"/>
    </font>
    <font>
      <b/>
      <sz val="11"/>
      <color indexed="8"/>
      <name val="Times New Roman"/>
      <family val="1"/>
    </font>
    <font>
      <i/>
      <sz val="11"/>
      <color indexed="8"/>
      <name val="Times New Roman"/>
      <family val="1"/>
    </font>
    <font>
      <u/>
      <sz val="12"/>
      <color theme="10"/>
      <name val="Aptos Narrow"/>
      <family val="2"/>
      <scheme val="minor"/>
    </font>
    <font>
      <b/>
      <sz val="10"/>
      <color rgb="FF000000"/>
      <name val="Times New Roman"/>
      <family val="1"/>
    </font>
    <font>
      <sz val="10"/>
      <color rgb="FF000000"/>
      <name val="Times New Roman"/>
      <family val="1"/>
    </font>
    <font>
      <b/>
      <sz val="11"/>
      <color theme="1" tint="4.9989318521683403E-2"/>
      <name val="Times New Roman"/>
      <family val="1"/>
    </font>
    <font>
      <b/>
      <sz val="16"/>
      <color rgb="FFFF0000"/>
      <name val="Aptos Narrow"/>
      <scheme val="minor"/>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s>
  <borders count="60">
    <border>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indexed="64"/>
      </left>
      <right/>
      <top style="medium">
        <color indexed="64"/>
      </top>
      <bottom style="medium">
        <color indexed="64"/>
      </bottom>
      <diagonal/>
    </border>
    <border>
      <left/>
      <right/>
      <top style="medium">
        <color indexed="64"/>
      </top>
      <bottom/>
      <diagonal/>
    </border>
    <border>
      <left/>
      <right/>
      <top style="thin">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rgb="FF000000"/>
      </left>
      <right style="thin">
        <color rgb="FF000000"/>
      </right>
      <top style="medium">
        <color rgb="FF000000"/>
      </top>
      <bottom style="thin">
        <color rgb="FF000000"/>
      </bottom>
      <diagonal/>
    </border>
    <border>
      <left/>
      <right style="medium">
        <color rgb="FF000000"/>
      </right>
      <top/>
      <bottom style="medium">
        <color rgb="FF000000"/>
      </bottom>
      <diagonal/>
    </border>
    <border>
      <left style="medium">
        <color rgb="FF000000"/>
      </left>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top/>
      <bottom style="thin">
        <color indexed="64"/>
      </bottom>
      <diagonal/>
    </border>
    <border>
      <left/>
      <right/>
      <top style="thin">
        <color indexed="64"/>
      </top>
      <bottom style="thin">
        <color indexed="64"/>
      </bottom>
      <diagonal/>
    </border>
    <border>
      <left style="medium">
        <color rgb="FF000000"/>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indexed="64"/>
      </right>
      <top style="medium">
        <color rgb="FF000000"/>
      </top>
      <bottom style="thin">
        <color indexed="64"/>
      </bottom>
      <diagonal/>
    </border>
  </borders>
  <cellStyleXfs count="2">
    <xf numFmtId="0" fontId="0" fillId="0" borderId="0"/>
    <xf numFmtId="0" fontId="14" fillId="0" borderId="0" applyNumberFormat="0" applyFill="0" applyBorder="0" applyAlignment="0" applyProtection="0"/>
  </cellStyleXfs>
  <cellXfs count="122">
    <xf numFmtId="0" fontId="0" fillId="0" borderId="0" xfId="0"/>
    <xf numFmtId="0" fontId="1" fillId="0" borderId="0" xfId="0" applyFont="1" applyAlignment="1">
      <alignment vertical="center"/>
    </xf>
    <xf numFmtId="0" fontId="0" fillId="2" borderId="0" xfId="0" applyFill="1"/>
    <xf numFmtId="0" fontId="2" fillId="2" borderId="0" xfId="0" applyFont="1" applyFill="1" applyAlignment="1">
      <alignment vertical="center"/>
    </xf>
    <xf numFmtId="0" fontId="3" fillId="2" borderId="0" xfId="0" applyFont="1" applyFill="1" applyAlignment="1" applyProtection="1">
      <alignment vertical="center"/>
      <protection locked="0"/>
    </xf>
    <xf numFmtId="0" fontId="4" fillId="2" borderId="1" xfId="0" applyFont="1" applyFill="1" applyBorder="1" applyAlignment="1">
      <alignment vertical="top" wrapText="1"/>
    </xf>
    <xf numFmtId="0" fontId="5" fillId="2" borderId="2" xfId="0" applyFont="1" applyFill="1" applyBorder="1" applyAlignment="1" applyProtection="1">
      <alignment horizontal="left" vertical="top" wrapText="1" indent="1"/>
      <protection locked="0"/>
    </xf>
    <xf numFmtId="0" fontId="0" fillId="2" borderId="0" xfId="0" applyFill="1" applyProtection="1">
      <protection locked="0"/>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6" fillId="2" borderId="4" xfId="0" applyFont="1" applyFill="1" applyBorder="1" applyAlignment="1">
      <alignment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7" fillId="2" borderId="4" xfId="0" applyFont="1" applyFill="1" applyBorder="1" applyAlignment="1">
      <alignment vertical="center" wrapText="1"/>
    </xf>
    <xf numFmtId="0" fontId="7" fillId="2" borderId="1" xfId="0" applyFont="1" applyFill="1" applyBorder="1" applyAlignment="1">
      <alignment vertical="center"/>
    </xf>
    <xf numFmtId="0" fontId="7" fillId="2" borderId="4" xfId="0" applyFont="1" applyFill="1" applyBorder="1" applyAlignment="1">
      <alignment vertical="center"/>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7" fillId="2" borderId="6" xfId="0" applyFont="1" applyFill="1" applyBorder="1" applyAlignment="1">
      <alignment vertical="center" wrapText="1"/>
    </xf>
    <xf numFmtId="0" fontId="9" fillId="2" borderId="5" xfId="0" applyFont="1" applyFill="1" applyBorder="1" applyAlignment="1">
      <alignment vertical="center" wrapText="1"/>
    </xf>
    <xf numFmtId="0" fontId="9" fillId="2" borderId="6" xfId="0" applyFont="1" applyFill="1" applyBorder="1" applyAlignment="1">
      <alignment vertical="center" wrapText="1"/>
    </xf>
    <xf numFmtId="0" fontId="6" fillId="2" borderId="7" xfId="0" applyFont="1" applyFill="1" applyBorder="1" applyAlignment="1">
      <alignment horizontal="center" vertical="center"/>
    </xf>
    <xf numFmtId="0" fontId="7" fillId="2" borderId="6" xfId="0" applyFont="1" applyFill="1" applyBorder="1" applyAlignment="1">
      <alignment vertical="center"/>
    </xf>
    <xf numFmtId="0" fontId="7" fillId="2" borderId="5" xfId="0" applyFont="1" applyFill="1" applyBorder="1" applyAlignment="1">
      <alignment vertical="center"/>
    </xf>
    <xf numFmtId="0" fontId="2" fillId="4" borderId="4"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6" fillId="2" borderId="1" xfId="0" applyFont="1" applyFill="1" applyBorder="1" applyAlignment="1">
      <alignment horizontal="center" vertical="center" wrapText="1"/>
    </xf>
    <xf numFmtId="1" fontId="6" fillId="2" borderId="8"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1" fontId="6" fillId="2" borderId="8" xfId="0" applyNumberFormat="1" applyFont="1" applyFill="1" applyBorder="1" applyAlignment="1">
      <alignment horizontal="center" vertical="center"/>
    </xf>
    <xf numFmtId="0" fontId="6" fillId="2" borderId="5" xfId="0" applyFont="1" applyFill="1" applyBorder="1" applyAlignment="1">
      <alignment vertical="center" wrapText="1"/>
    </xf>
    <xf numFmtId="0" fontId="6" fillId="2" borderId="6" xfId="0" applyFont="1" applyFill="1" applyBorder="1" applyAlignment="1">
      <alignment horizontal="center" vertical="center" wrapText="1"/>
    </xf>
    <xf numFmtId="1" fontId="6" fillId="2" borderId="9" xfId="0" applyNumberFormat="1" applyFont="1" applyFill="1" applyBorder="1" applyAlignment="1">
      <alignment horizontal="center" vertical="center" wrapText="1"/>
    </xf>
    <xf numFmtId="0" fontId="6" fillId="2" borderId="6" xfId="0" applyFont="1" applyFill="1" applyBorder="1" applyAlignment="1">
      <alignment horizontal="center" vertical="center"/>
    </xf>
    <xf numFmtId="1" fontId="6" fillId="2" borderId="9" xfId="0" applyNumberFormat="1" applyFont="1" applyFill="1" applyBorder="1" applyAlignment="1">
      <alignment horizontal="center" vertical="center"/>
    </xf>
    <xf numFmtId="0" fontId="4" fillId="0" borderId="0" xfId="0" applyFont="1" applyAlignment="1">
      <alignment horizontal="left" vertical="center"/>
    </xf>
    <xf numFmtId="0" fontId="5" fillId="0" borderId="10"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0" fillId="2" borderId="0" xfId="0" applyFont="1" applyFill="1" applyAlignment="1" applyProtection="1">
      <alignment vertical="center"/>
      <protection locked="0"/>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wrapText="1"/>
    </xf>
    <xf numFmtId="0" fontId="6" fillId="2" borderId="21" xfId="0" applyFont="1" applyFill="1" applyBorder="1" applyAlignment="1">
      <alignment vertical="center" wrapText="1"/>
    </xf>
    <xf numFmtId="0" fontId="6" fillId="2" borderId="22" xfId="0" applyFont="1" applyFill="1" applyBorder="1" applyAlignment="1" applyProtection="1">
      <alignment horizontal="center" vertical="center" wrapText="1"/>
      <protection locked="0"/>
    </xf>
    <xf numFmtId="0" fontId="6" fillId="2" borderId="23" xfId="0" applyFont="1" applyFill="1" applyBorder="1" applyAlignment="1">
      <alignment vertical="center" wrapText="1"/>
    </xf>
    <xf numFmtId="0" fontId="6" fillId="2" borderId="24" xfId="0" applyFont="1" applyFill="1" applyBorder="1" applyAlignment="1" applyProtection="1">
      <alignment horizontal="center" vertical="center" wrapText="1"/>
      <protection locked="0"/>
    </xf>
    <xf numFmtId="6" fontId="6" fillId="2" borderId="24" xfId="0" applyNumberFormat="1" applyFont="1" applyFill="1" applyBorder="1" applyAlignment="1" applyProtection="1">
      <alignment horizontal="center" vertical="center" wrapText="1"/>
      <protection locked="0"/>
    </xf>
    <xf numFmtId="0" fontId="6" fillId="2" borderId="25" xfId="0" applyFont="1" applyFill="1" applyBorder="1" applyAlignment="1">
      <alignment vertical="center" wrapText="1"/>
    </xf>
    <xf numFmtId="6" fontId="6" fillId="2" borderId="9" xfId="0" applyNumberFormat="1" applyFont="1" applyFill="1" applyBorder="1" applyAlignment="1" applyProtection="1">
      <alignment horizontal="center" vertical="center" wrapText="1"/>
      <protection locked="0"/>
    </xf>
    <xf numFmtId="0" fontId="6" fillId="2" borderId="25" xfId="0" applyFont="1" applyFill="1" applyBorder="1" applyAlignment="1" applyProtection="1">
      <alignment vertical="center" wrapText="1"/>
      <protection locked="0"/>
    </xf>
    <xf numFmtId="0" fontId="6" fillId="2" borderId="9" xfId="0" applyFont="1" applyFill="1" applyBorder="1" applyAlignment="1" applyProtection="1">
      <alignment horizontal="center" vertical="center" wrapText="1"/>
      <protection locked="0"/>
    </xf>
    <xf numFmtId="0" fontId="2" fillId="3" borderId="14" xfId="0" applyFont="1" applyFill="1" applyBorder="1" applyAlignment="1">
      <alignment horizontal="center" vertical="center"/>
    </xf>
    <xf numFmtId="0" fontId="15" fillId="3" borderId="12" xfId="0" applyFont="1" applyFill="1" applyBorder="1" applyAlignment="1">
      <alignment horizontal="center" vertical="center" wrapText="1"/>
    </xf>
    <xf numFmtId="0" fontId="6" fillId="2" borderId="32" xfId="0" applyFont="1" applyFill="1" applyBorder="1" applyAlignment="1">
      <alignment vertical="center" wrapText="1"/>
    </xf>
    <xf numFmtId="0" fontId="6" fillId="2" borderId="33" xfId="0" applyFont="1" applyFill="1" applyBorder="1" applyAlignment="1" applyProtection="1">
      <alignment horizontal="center" vertical="center" wrapText="1"/>
      <protection locked="0"/>
    </xf>
    <xf numFmtId="1" fontId="6" fillId="2" borderId="34" xfId="0" applyNumberFormat="1" applyFont="1" applyFill="1" applyBorder="1" applyAlignment="1" applyProtection="1">
      <alignment horizontal="center" vertical="center" wrapText="1"/>
      <protection locked="0"/>
    </xf>
    <xf numFmtId="1" fontId="6" fillId="2" borderId="35" xfId="0" applyNumberFormat="1" applyFont="1" applyFill="1" applyBorder="1" applyAlignment="1" applyProtection="1">
      <alignment horizontal="center" vertical="center" wrapText="1"/>
      <protection locked="0"/>
    </xf>
    <xf numFmtId="1" fontId="6" fillId="2" borderId="20" xfId="0" applyNumberFormat="1" applyFont="1" applyFill="1" applyBorder="1" applyAlignment="1" applyProtection="1">
      <alignment horizontal="center" vertical="center" wrapText="1"/>
      <protection locked="0"/>
    </xf>
    <xf numFmtId="0" fontId="6" fillId="2" borderId="36" xfId="0" applyFont="1" applyFill="1" applyBorder="1" applyAlignment="1">
      <alignment vertical="center" wrapText="1"/>
    </xf>
    <xf numFmtId="0" fontId="6" fillId="2" borderId="28" xfId="0" applyFont="1" applyFill="1" applyBorder="1" applyAlignment="1" applyProtection="1">
      <alignment horizontal="center" vertical="center" wrapText="1"/>
      <protection locked="0"/>
    </xf>
    <xf numFmtId="0" fontId="6" fillId="2" borderId="37" xfId="0" applyFont="1" applyFill="1" applyBorder="1" applyAlignment="1">
      <alignment vertical="center" wrapText="1"/>
    </xf>
    <xf numFmtId="0" fontId="6" fillId="2" borderId="31" xfId="0" applyFont="1" applyFill="1" applyBorder="1" applyAlignment="1" applyProtection="1">
      <alignment horizontal="center" vertical="center" wrapText="1"/>
      <protection locked="0"/>
    </xf>
    <xf numFmtId="1" fontId="6" fillId="2" borderId="38" xfId="0" applyNumberFormat="1" applyFont="1" applyFill="1" applyBorder="1" applyAlignment="1" applyProtection="1">
      <alignment horizontal="center" vertical="center" wrapText="1"/>
      <protection locked="0"/>
    </xf>
    <xf numFmtId="1" fontId="6" fillId="2" borderId="39" xfId="0" applyNumberFormat="1" applyFont="1" applyFill="1" applyBorder="1" applyAlignment="1" applyProtection="1">
      <alignment horizontal="center" vertical="center" wrapText="1"/>
      <protection locked="0"/>
    </xf>
    <xf numFmtId="0" fontId="6" fillId="2" borderId="16" xfId="0" applyFont="1" applyFill="1" applyBorder="1" applyAlignment="1">
      <alignment vertical="center" wrapText="1"/>
    </xf>
    <xf numFmtId="0" fontId="6" fillId="2" borderId="30" xfId="0" applyFont="1" applyFill="1" applyBorder="1" applyAlignment="1" applyProtection="1">
      <alignment horizontal="center" vertical="center" wrapText="1"/>
      <protection locked="0"/>
    </xf>
    <xf numFmtId="1" fontId="6" fillId="2" borderId="40" xfId="0" applyNumberFormat="1" applyFont="1" applyFill="1" applyBorder="1" applyAlignment="1" applyProtection="1">
      <alignment horizontal="center" vertical="center" wrapText="1"/>
      <protection locked="0"/>
    </xf>
    <xf numFmtId="1" fontId="6" fillId="2" borderId="9" xfId="0" applyNumberFormat="1" applyFont="1" applyFill="1" applyBorder="1" applyAlignment="1" applyProtection="1">
      <alignment horizontal="center" vertical="center" wrapText="1"/>
      <protection locked="0"/>
    </xf>
    <xf numFmtId="0" fontId="6" fillId="0" borderId="41" xfId="0" applyFont="1" applyBorder="1" applyAlignment="1">
      <alignment horizontal="center" vertical="center"/>
    </xf>
    <xf numFmtId="0" fontId="2" fillId="3" borderId="2" xfId="0" applyFont="1" applyFill="1" applyBorder="1" applyAlignment="1">
      <alignment horizontal="center" vertical="center"/>
    </xf>
    <xf numFmtId="0" fontId="15" fillId="3" borderId="13" xfId="0" applyFont="1" applyFill="1" applyBorder="1" applyAlignment="1">
      <alignment horizontal="center" vertical="center" wrapText="1"/>
    </xf>
    <xf numFmtId="0" fontId="15" fillId="3" borderId="42" xfId="0" applyFont="1" applyFill="1" applyBorder="1" applyAlignment="1">
      <alignment horizontal="center" vertical="center" wrapText="1"/>
    </xf>
    <xf numFmtId="0" fontId="15" fillId="3" borderId="43"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6" fillId="2" borderId="26" xfId="0" applyFont="1" applyFill="1" applyBorder="1" applyAlignment="1" applyProtection="1">
      <alignment horizontal="center" vertical="center" wrapText="1"/>
      <protection locked="0"/>
    </xf>
    <xf numFmtId="1" fontId="6" fillId="2" borderId="27" xfId="0" applyNumberFormat="1" applyFont="1" applyFill="1" applyBorder="1" applyAlignment="1" applyProtection="1">
      <alignment horizontal="center" vertical="center" wrapText="1"/>
      <protection locked="0"/>
    </xf>
    <xf numFmtId="1" fontId="6" fillId="2" borderId="22" xfId="0" applyNumberFormat="1" applyFont="1" applyFill="1" applyBorder="1" applyAlignment="1" applyProtection="1">
      <alignment horizontal="center" vertical="center" wrapText="1"/>
      <protection locked="0"/>
    </xf>
    <xf numFmtId="0" fontId="6" fillId="2" borderId="45" xfId="0" applyFont="1" applyFill="1" applyBorder="1" applyAlignment="1" applyProtection="1">
      <alignment horizontal="center" vertical="center" wrapText="1"/>
      <protection locked="0"/>
    </xf>
    <xf numFmtId="1" fontId="6" fillId="2" borderId="46" xfId="0" applyNumberFormat="1" applyFont="1" applyFill="1" applyBorder="1" applyAlignment="1" applyProtection="1">
      <alignment horizontal="center" vertical="center" wrapText="1"/>
      <protection locked="0"/>
    </xf>
    <xf numFmtId="1" fontId="6" fillId="2" borderId="29" xfId="0" applyNumberFormat="1" applyFont="1" applyFill="1" applyBorder="1" applyAlignment="1" applyProtection="1">
      <alignment horizontal="center" vertical="center" wrapText="1"/>
      <protection locked="0"/>
    </xf>
    <xf numFmtId="0" fontId="6" fillId="2" borderId="23" xfId="0" applyFont="1" applyFill="1" applyBorder="1" applyAlignment="1" applyProtection="1">
      <alignment horizontal="center" vertical="center" wrapText="1"/>
      <protection locked="0"/>
    </xf>
    <xf numFmtId="1" fontId="6" fillId="2" borderId="24" xfId="0" applyNumberFormat="1" applyFont="1" applyFill="1" applyBorder="1" applyAlignment="1" applyProtection="1">
      <alignment horizontal="center" vertical="center" wrapText="1"/>
      <protection locked="0"/>
    </xf>
    <xf numFmtId="0" fontId="6" fillId="2" borderId="47" xfId="0" applyFont="1" applyFill="1" applyBorder="1" applyAlignment="1" applyProtection="1">
      <alignment horizontal="center" vertical="center" wrapText="1"/>
      <protection locked="0"/>
    </xf>
    <xf numFmtId="1" fontId="6" fillId="2" borderId="48" xfId="0" applyNumberFormat="1" applyFont="1" applyFill="1" applyBorder="1" applyAlignment="1" applyProtection="1">
      <alignment horizontal="center" vertical="center" wrapText="1"/>
      <protection locked="0"/>
    </xf>
    <xf numFmtId="0" fontId="7" fillId="2" borderId="16" xfId="1" applyFont="1" applyFill="1" applyBorder="1" applyAlignment="1">
      <alignment vertical="center" wrapText="1"/>
    </xf>
    <xf numFmtId="1" fontId="6" fillId="2" borderId="17" xfId="0" applyNumberFormat="1" applyFont="1" applyFill="1" applyBorder="1" applyAlignment="1" applyProtection="1">
      <alignment horizontal="center" vertical="center" wrapText="1"/>
      <protection locked="0"/>
    </xf>
    <xf numFmtId="0" fontId="6" fillId="2" borderId="25" xfId="0" applyFont="1" applyFill="1" applyBorder="1" applyAlignment="1" applyProtection="1">
      <alignment horizontal="center" vertical="center" wrapText="1"/>
      <protection locked="0"/>
    </xf>
    <xf numFmtId="0" fontId="6" fillId="2" borderId="49" xfId="0" applyFont="1" applyFill="1" applyBorder="1" applyAlignment="1" applyProtection="1">
      <alignment horizontal="center" vertical="center" wrapText="1"/>
      <protection locked="0"/>
    </xf>
    <xf numFmtId="1" fontId="6" fillId="2" borderId="50" xfId="0" applyNumberFormat="1" applyFont="1" applyFill="1" applyBorder="1" applyAlignment="1" applyProtection="1">
      <alignment horizontal="center" vertical="center" wrapText="1"/>
      <protection locked="0"/>
    </xf>
    <xf numFmtId="0" fontId="6" fillId="2" borderId="51" xfId="0" applyFont="1" applyFill="1" applyBorder="1" applyAlignment="1" applyProtection="1">
      <alignment horizontal="center" vertical="center" wrapText="1"/>
      <protection locked="0"/>
    </xf>
    <xf numFmtId="1" fontId="6" fillId="2" borderId="52" xfId="0" applyNumberFormat="1" applyFont="1" applyFill="1" applyBorder="1" applyAlignment="1" applyProtection="1">
      <alignment horizontal="center" vertical="center" wrapText="1"/>
      <protection locked="0"/>
    </xf>
    <xf numFmtId="0" fontId="16" fillId="2" borderId="4" xfId="0" applyFont="1" applyFill="1" applyBorder="1" applyAlignment="1" applyProtection="1">
      <alignment vertical="center"/>
      <protection locked="0"/>
    </xf>
    <xf numFmtId="0" fontId="0" fillId="2" borderId="0" xfId="0" applyFill="1" applyAlignment="1" applyProtection="1">
      <alignment horizontal="center"/>
      <protection locked="0"/>
    </xf>
    <xf numFmtId="0" fontId="6" fillId="2" borderId="53" xfId="0" applyFont="1" applyFill="1" applyBorder="1" applyAlignment="1">
      <alignment vertical="center" wrapText="1"/>
    </xf>
    <xf numFmtId="1" fontId="6" fillId="2" borderId="33" xfId="0" applyNumberFormat="1" applyFont="1" applyFill="1" applyBorder="1" applyAlignment="1" applyProtection="1">
      <alignment horizontal="center" vertical="center"/>
      <protection locked="0"/>
    </xf>
    <xf numFmtId="0" fontId="6" fillId="0" borderId="33" xfId="0" applyFont="1" applyBorder="1" applyAlignment="1" applyProtection="1">
      <alignment horizontal="center" vertical="center" wrapText="1"/>
      <protection locked="0"/>
    </xf>
    <xf numFmtId="1" fontId="6" fillId="0" borderId="33" xfId="0" applyNumberFormat="1" applyFont="1" applyBorder="1" applyAlignment="1" applyProtection="1">
      <alignment horizontal="center" vertical="center"/>
      <protection locked="0"/>
    </xf>
    <xf numFmtId="0" fontId="6" fillId="2" borderId="54" xfId="0" applyFont="1" applyFill="1" applyBorder="1" applyAlignment="1">
      <alignment vertical="center" wrapText="1"/>
    </xf>
    <xf numFmtId="1" fontId="6" fillId="2" borderId="28" xfId="0" applyNumberFormat="1" applyFont="1" applyFill="1" applyBorder="1" applyAlignment="1" applyProtection="1">
      <alignment horizontal="center" vertical="center"/>
      <protection locked="0"/>
    </xf>
    <xf numFmtId="0" fontId="6" fillId="0" borderId="28" xfId="0" applyFont="1" applyBorder="1" applyAlignment="1" applyProtection="1">
      <alignment horizontal="center" vertical="center" wrapText="1"/>
      <protection locked="0"/>
    </xf>
    <xf numFmtId="1" fontId="6" fillId="0" borderId="28" xfId="0" applyNumberFormat="1" applyFont="1" applyBorder="1" applyAlignment="1" applyProtection="1">
      <alignment horizontal="center" vertical="center"/>
      <protection locked="0"/>
    </xf>
    <xf numFmtId="1" fontId="6" fillId="2" borderId="30" xfId="0" applyNumberFormat="1" applyFont="1" applyFill="1" applyBorder="1" applyAlignment="1" applyProtection="1">
      <alignment horizontal="center" vertical="center"/>
      <protection locked="0"/>
    </xf>
    <xf numFmtId="0" fontId="6" fillId="0" borderId="31" xfId="0" applyFont="1" applyBorder="1" applyAlignment="1" applyProtection="1">
      <alignment horizontal="center" vertical="center" wrapText="1"/>
      <protection locked="0"/>
    </xf>
    <xf numFmtId="1" fontId="6" fillId="0" borderId="30" xfId="0" applyNumberFormat="1" applyFont="1" applyBorder="1" applyAlignment="1" applyProtection="1">
      <alignment horizontal="center" vertical="center"/>
      <protection locked="0"/>
    </xf>
    <xf numFmtId="0" fontId="6" fillId="0" borderId="53" xfId="0" applyFont="1" applyBorder="1" applyAlignment="1">
      <alignment horizontal="center" vertical="center"/>
    </xf>
    <xf numFmtId="0" fontId="6" fillId="2" borderId="55" xfId="0" applyFont="1" applyFill="1" applyBorder="1" applyAlignment="1" applyProtection="1">
      <alignment horizontal="center" vertical="center" wrapText="1"/>
      <protection locked="0"/>
    </xf>
    <xf numFmtId="0" fontId="15" fillId="3" borderId="10" xfId="0" applyFont="1" applyFill="1" applyBorder="1" applyAlignment="1">
      <alignment horizontal="center" vertical="center" wrapText="1"/>
    </xf>
    <xf numFmtId="1" fontId="6" fillId="2" borderId="56" xfId="0" applyNumberFormat="1" applyFont="1" applyFill="1" applyBorder="1" applyAlignment="1" applyProtection="1">
      <alignment horizontal="center" vertical="center" wrapText="1"/>
      <protection locked="0"/>
    </xf>
    <xf numFmtId="1" fontId="6" fillId="2" borderId="57" xfId="0" applyNumberFormat="1" applyFont="1" applyFill="1" applyBorder="1" applyAlignment="1" applyProtection="1">
      <alignment horizontal="center" vertical="center" wrapText="1"/>
      <protection locked="0"/>
    </xf>
    <xf numFmtId="0" fontId="2" fillId="2" borderId="0" xfId="0" applyFont="1" applyFill="1" applyAlignment="1" applyProtection="1">
      <alignment vertical="center"/>
      <protection locked="0"/>
    </xf>
    <xf numFmtId="0" fontId="2" fillId="3" borderId="18" xfId="0" applyFont="1" applyFill="1" applyBorder="1" applyAlignment="1">
      <alignment horizontal="center" vertical="center" wrapText="1"/>
    </xf>
    <xf numFmtId="0" fontId="17" fillId="3" borderId="12" xfId="0" applyFont="1" applyFill="1" applyBorder="1" applyAlignment="1">
      <alignment horizontal="center"/>
    </xf>
    <xf numFmtId="0" fontId="6" fillId="2" borderId="53"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15" xfId="0" applyFont="1" applyFill="1" applyBorder="1" applyAlignment="1">
      <alignment vertical="center" wrapText="1"/>
    </xf>
    <xf numFmtId="9" fontId="6" fillId="2" borderId="4" xfId="0" applyNumberFormat="1" applyFont="1" applyFill="1" applyBorder="1" applyAlignment="1" applyProtection="1">
      <alignment horizontal="center" vertical="center" wrapText="1"/>
      <protection locked="0"/>
    </xf>
    <xf numFmtId="0" fontId="6" fillId="2" borderId="0" xfId="0" applyFont="1" applyFill="1" applyAlignment="1">
      <alignment vertical="center"/>
    </xf>
    <xf numFmtId="0" fontId="7" fillId="2" borderId="0" xfId="0" applyFont="1" applyFill="1"/>
    <xf numFmtId="0" fontId="4" fillId="0" borderId="58" xfId="0" applyFont="1" applyBorder="1" applyAlignment="1">
      <alignment vertical="top"/>
    </xf>
    <xf numFmtId="0" fontId="0" fillId="2" borderId="59" xfId="0" applyFill="1" applyBorder="1" applyProtection="1">
      <protection locked="0"/>
    </xf>
    <xf numFmtId="0" fontId="18" fillId="0" borderId="0" xfId="0" applyFont="1"/>
  </cellXfs>
  <cellStyles count="2">
    <cellStyle name="Hyperlink" xfId="1" builtinId="8"/>
    <cellStyle name="Normal" xfId="0" builtinId="0"/>
  </cellStyles>
  <dxfs count="57">
    <dxf>
      <border outline="0">
        <bottom style="medium">
          <color indexed="64"/>
        </bottom>
      </border>
    </dxf>
    <dxf>
      <border outline="0">
        <left style="medium">
          <color indexed="64"/>
        </left>
        <right style="medium">
          <color indexed="64"/>
        </right>
        <top style="medium">
          <color indexed="64"/>
        </top>
        <bottom style="medium">
          <color indexed="64"/>
        </bottom>
      </border>
    </dxf>
    <dxf>
      <fill>
        <patternFill patternType="solid">
          <fgColor indexed="64"/>
          <bgColor theme="6" tint="0.39997558519241921"/>
        </patternFill>
      </fill>
    </dxf>
    <dxf>
      <fill>
        <patternFill>
          <bgColor rgb="FFFF0000"/>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medium">
          <color indexed="64"/>
        </left>
        <right style="medium">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6" tint="0.39997558519241921"/>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ill>
        <patternFill patternType="solid">
          <fgColor indexed="64"/>
          <bgColor theme="6" tint="0.39997558519241921"/>
        </patternFill>
      </fill>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bottom style="medium">
          <color indexed="64"/>
        </bottom>
      </border>
    </dxf>
    <dxf>
      <border outline="0">
        <left style="medium">
          <color indexed="64"/>
        </left>
        <right style="medium">
          <color indexed="64"/>
        </right>
        <bottom style="medium">
          <color indexed="64"/>
        </bottom>
      </border>
    </dxf>
    <dxf>
      <fill>
        <patternFill patternType="solid">
          <fgColor indexed="64"/>
          <bgColor theme="6"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9FAFD3-AC7C-4742-898F-00F009A95FD0}" name="Outcome" displayName="Outcome" ref="A13:W22" totalsRowShown="0" headerRowDxfId="56" headerRowBorderDxfId="54" tableBorderDxfId="55">
  <autoFilter ref="A13:W22" xr:uid="{1E9FAFD3-AC7C-4742-898F-00F009A95FD0}"/>
  <tableColumns count="23">
    <tableColumn id="1" xr3:uid="{19E56DD5-CDB3-BE43-8D54-D388A41A0975}" name="Outcome" dataDxfId="53"/>
    <tableColumn id="2" xr3:uid="{D9327249-B607-F549-A2D4-EA8C8829BC98}" name="Year in which Degrees were Conferred_2016-2017_1" dataDxfId="52"/>
    <tableColumn id="3" xr3:uid="{BF520A3B-FE13-F048-AD7E-ABB01A501A5F}" name="Year in which Degrees were Conferred_2016-2017_2" dataDxfId="51">
      <calculatedColumnFormula>B14/B$3*100</calculatedColumnFormula>
    </tableColumn>
    <tableColumn id="4" xr3:uid="{82B4059E-B226-A34A-BE38-5BB9E8D61144}" name="Year in which Degrees were Conferred_2017-2018_1" dataDxfId="50"/>
    <tableColumn id="5" xr3:uid="{CD294B46-BF3C-2B49-8409-624789C94C6A}" name="Year in which Degrees were Conferred_2017-2018_2" dataDxfId="49">
      <calculatedColumnFormula>D14/D$3*100</calculatedColumnFormula>
    </tableColumn>
    <tableColumn id="6" xr3:uid="{D40622AC-852B-2248-BD4C-713840A2B924}" name="Year in which Degrees were Conferred_2018-2019_1" dataDxfId="48"/>
    <tableColumn id="7" xr3:uid="{79871B99-DAAF-E648-9613-873DF9A7C076}" name="Year in which Degrees were Conferred_2018-2019_2" dataDxfId="47">
      <calculatedColumnFormula>F14/F$3*100</calculatedColumnFormula>
    </tableColumn>
    <tableColumn id="8" xr3:uid="{0B0E5FFC-D680-5B42-B987-0F645824152F}" name="Year in which Degrees were Conferred_2019-2020_1" dataDxfId="46"/>
    <tableColumn id="9" xr3:uid="{680BDCDE-A798-5345-96CC-D7C48E293990}" name="Year in which Degrees were Conferred_2019-2020_2" dataDxfId="45">
      <calculatedColumnFormula>H14/H$3*100</calculatedColumnFormula>
    </tableColumn>
    <tableColumn id="10" xr3:uid="{418239E4-1810-7944-8903-4FC620EFA725}" name="Year in which Degrees were Conferred_2020-2021_1" dataDxfId="44"/>
    <tableColumn id="11" xr3:uid="{BE7C5587-95A0-D242-93F1-CA6CFB625FE5}" name="Year in which Degrees were Conferred_2020-2021_2" dataDxfId="43">
      <calculatedColumnFormula>J14/J$3*100</calculatedColumnFormula>
    </tableColumn>
    <tableColumn id="12" xr3:uid="{88C352E3-5D22-6446-A0B5-021C78A86AA6}" name="Year in which Degrees were Conferred_2021-2022_1" dataDxfId="42"/>
    <tableColumn id="13" xr3:uid="{239BC3EC-1057-9347-AF22-4B3BE9205BC3}" name="Year in which Degrees were Conferred_2021-2022_2" dataDxfId="41">
      <calculatedColumnFormula>L14/L$3*100</calculatedColumnFormula>
    </tableColumn>
    <tableColumn id="14" xr3:uid="{0C63A186-FEC1-4E47-B877-FEFC4BC2EDEB}" name="Year in which Degrees were Conferred_2022-2023_1" dataDxfId="40"/>
    <tableColumn id="15" xr3:uid="{0C8A71CC-D7C9-424F-AFB3-FFF6635A2479}" name="Year in which Degrees were Conferred_2022-2023_2" dataDxfId="39">
      <calculatedColumnFormula>N14/N$3*100</calculatedColumnFormula>
    </tableColumn>
    <tableColumn id="16" xr3:uid="{E5CBD184-1209-AE48-A48F-00935EDE2E84}" name="Year in which Degrees were Conferred_2023-2024_1" dataDxfId="38"/>
    <tableColumn id="17" xr3:uid="{77384C5C-B8BD-D74E-97A7-2BA9B9EED228}" name="Year in which Degrees were Conferred_2023-2024_2" dataDxfId="37">
      <calculatedColumnFormula>P14/P$3*100</calculatedColumnFormula>
    </tableColumn>
    <tableColumn id="18" xr3:uid="{653070B1-6577-C24A-9CD9-D21EDB63F383}" name="Year in which Degrees were Conferred_2024-2025_1" dataDxfId="36"/>
    <tableColumn id="19" xr3:uid="{C48CEB16-DBFB-5E43-BB97-0273A3483FA0}" name="Year in which Degrees were Conferred_2024-2025_2" dataDxfId="35">
      <calculatedColumnFormula>R14/R$3*100</calculatedColumnFormula>
    </tableColumn>
    <tableColumn id="20" xr3:uid="{05333B6C-F167-FD46-A214-755A5C30F4FB}" name="Year in which Degrees were Conferred_2025-2026_1" dataDxfId="34"/>
    <tableColumn id="21" xr3:uid="{7989DCC7-65E6-B449-9FDC-2CC8EEA3C9CC}" name="Year in which Degrees were Conferred_2025-2026_2" dataDxfId="33">
      <calculatedColumnFormula>T14/T$3*100</calculatedColumnFormula>
    </tableColumn>
    <tableColumn id="22" xr3:uid="{673E5DD1-A7D1-7C4F-AAB6-387F1AACE688}" name="Year in which Degrees were Conferred_Total_1" dataDxfId="32"/>
    <tableColumn id="23" xr3:uid="{58645264-D538-4B45-AE10-D0E613A94B8C}" name="Year in which Degrees were Conferred_Total_2" dataDxfId="31">
      <calculatedColumnFormula>V14/V$3*100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66969E8-3977-6A47-9369-324E22DFF211}" name="Program_Costs" displayName="Program_Costs" ref="A27:B33" totalsRowShown="0" headerRowDxfId="30" tableBorderDxfId="29">
  <autoFilter ref="A27:B33" xr:uid="{066969E8-3977-6A47-9369-324E22DFF211}"/>
  <tableColumns count="2">
    <tableColumn id="1" xr3:uid="{90935E97-733A-8D49-9DA0-44EC230A9413}" name="Description" dataDxfId="28"/>
    <tableColumn id="2" xr3:uid="{0DC94524-713C-4D49-B834-F5B25B9B545C}" name="2026-2027 1st-year _x000a_Cohort Cost" dataDxfId="27"/>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FADBC6-46AD-7F47-9308-E92716CEE501}" name="Attrition" displayName="Attrition" ref="A54:U58" totalsRowShown="0" headerRowDxfId="26" tableBorderDxfId="25">
  <autoFilter ref="A54:U58" xr:uid="{14FADBC6-46AD-7F47-9308-E92716CEE501}"/>
  <tableColumns count="21">
    <tableColumn id="1" xr3:uid="{2E0A9411-FE66-0449-A63F-079441D8ADF8}" name="Variable" dataDxfId="24"/>
    <tableColumn id="2" xr3:uid="{F8206281-7521-F04F-87CB-52C4C3D1C2F9}" name="Year of First Enrollment_2016-2017_N" dataDxfId="23"/>
    <tableColumn id="3" xr3:uid="{EC34F605-5161-F540-BD00-7674A788B061}" name="Year of First Enrollment_2016-2017_%" dataDxfId="22"/>
    <tableColumn id="4" xr3:uid="{FD67B8CD-8B50-084C-94CA-9E7D5D0E59FA}" name="Year of First Enrollment_2017-2018_N" dataDxfId="21"/>
    <tableColumn id="5" xr3:uid="{38333280-A8F0-714B-A0FE-32095F3B245B}" name="Year of First Enrollment_2017-2018_%" dataDxfId="20"/>
    <tableColumn id="6" xr3:uid="{B67FE38C-77FD-DB43-9103-A1998BEA0995}" name="Year of First Enrollment_2018-2019_N" dataDxfId="19"/>
    <tableColumn id="7" xr3:uid="{52138BDE-042F-D948-878D-E74E4B2BCAD1}" name="Year of First Enrollment_2018-2019_%" dataDxfId="18"/>
    <tableColumn id="8" xr3:uid="{D19F6478-6EE5-D145-A137-7BAA2F4A7F3E}" name="Year of First Enrollment_2019-2020_N" dataDxfId="17"/>
    <tableColumn id="9" xr3:uid="{5E72C3A5-CF88-5F49-9A63-A7C78E2A4DA1}" name="Year of First Enrollment_2019-2020_%" dataDxfId="16"/>
    <tableColumn id="10" xr3:uid="{221A300B-6DEF-EF45-9CD2-6AB14F26F2FF}" name="Year of First Enrollment_2020-2021_N" dataDxfId="15"/>
    <tableColumn id="11" xr3:uid="{2E12F6B7-76FD-CB48-BF6F-EAA82A36361E}" name="Year of First Enrollment_2020-2021_%" dataDxfId="14"/>
    <tableColumn id="12" xr3:uid="{077DA65B-B785-EF4E-A9AB-FF9041BAB0B0}" name="Year of First Enrollment_2021-2022_N" dataDxfId="13"/>
    <tableColumn id="13" xr3:uid="{D324A2B5-A563-8E41-9095-2477CBC48BEA}" name="Year of First Enrollment_2021-2022_%" dataDxfId="12"/>
    <tableColumn id="14" xr3:uid="{2722F8B4-FFE5-5A4F-8DC4-143C55148AD0}" name="Year of First Enrollment_2022-2023_N" dataDxfId="11"/>
    <tableColumn id="15" xr3:uid="{BDF31BC4-CC7A-F945-B209-50218375ECC9}" name="Year of First Enrollment_2022-2023_%" dataDxfId="10"/>
    <tableColumn id="16" xr3:uid="{5665382F-33F4-6849-9F1E-D1898064FF22}" name="Year of First Enrollment_2023-2024_N" dataDxfId="9"/>
    <tableColumn id="17" xr3:uid="{8F65777C-54C9-ED49-8E1E-37D23A82F3E4}" name="Year of First Enrollment_2023-2024_%" dataDxfId="8"/>
    <tableColumn id="18" xr3:uid="{0487A9C0-1F6E-E743-A8A1-91D1C3D75F92}" name="Year of First Enrollment_2024-2025_N" dataDxfId="7"/>
    <tableColumn id="19" xr3:uid="{DEB912EA-44E6-7144-8020-6C4A01899BD1}" name="Year of First Enrollment_2024-2025_%" dataDxfId="6"/>
    <tableColumn id="20" xr3:uid="{32C45032-5B48-2A4E-8606-C6D4DA83F44B}" name="Year of First Enrollment_2025-2026_N" dataDxfId="5"/>
    <tableColumn id="21" xr3:uid="{C3D2A240-8F84-7647-9A95-D2824E44271D}" name="Year of First Enrollment_2025-2026_%" dataDxfId="4"/>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D0EF1BC-2404-8545-B091-EC0CC53CC1CA}" name="Licensure" displayName="Licensure" ref="A63:B66" totalsRowShown="0" headerRowDxfId="2" headerRowBorderDxfId="0" tableBorderDxfId="1">
  <autoFilter ref="A63:B66" xr:uid="{9D0EF1BC-2404-8545-B091-EC0CC53CC1CA}"/>
  <tableColumns count="2">
    <tableColumn id="1" xr3:uid="{2684886A-64E4-964F-A281-214831B96D32}" name="Outcome"/>
    <tableColumn id="2" xr3:uid="{B64C0AE5-022A-6A49-B9CE-B660E5A5B6FC}" name="2016-2026"/>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C288-E981-1B4C-A357-C5220D3FFE58}">
  <dimension ref="A1:W68"/>
  <sheetViews>
    <sheetView tabSelected="1" topLeftCell="A7" workbookViewId="0">
      <selection activeCell="Q15" sqref="Q15"/>
    </sheetView>
  </sheetViews>
  <sheetFormatPr baseColWidth="10" defaultRowHeight="16" x14ac:dyDescent="0.2"/>
  <cols>
    <col min="1" max="1" width="41" customWidth="1"/>
    <col min="2" max="2" width="29" customWidth="1"/>
  </cols>
  <sheetData>
    <row r="1" spans="1:23" x14ac:dyDescent="0.2">
      <c r="A1" t="s">
        <v>0</v>
      </c>
    </row>
    <row r="2" spans="1:23" ht="22" x14ac:dyDescent="0.3">
      <c r="A2" s="121" t="s">
        <v>1</v>
      </c>
    </row>
    <row r="4" spans="1:23" ht="18" x14ac:dyDescent="0.2">
      <c r="A4" s="1" t="s">
        <v>2</v>
      </c>
      <c r="B4" s="2"/>
    </row>
    <row r="5" spans="1:23" x14ac:dyDescent="0.2">
      <c r="A5" s="3" t="s">
        <v>3</v>
      </c>
      <c r="B5" s="2"/>
    </row>
    <row r="6" spans="1:23" ht="19" thickBot="1" x14ac:dyDescent="0.25">
      <c r="A6" s="4" t="s">
        <v>4</v>
      </c>
      <c r="B6" s="3"/>
    </row>
    <row r="7" spans="1:23" ht="151" customHeight="1" thickBot="1" x14ac:dyDescent="0.25">
      <c r="A7" s="5" t="s">
        <v>5</v>
      </c>
      <c r="B7" s="6" t="s">
        <v>6</v>
      </c>
    </row>
    <row r="8" spans="1:23" x14ac:dyDescent="0.2">
      <c r="A8" s="119" t="s">
        <v>7</v>
      </c>
      <c r="B8" s="120"/>
    </row>
    <row r="12" spans="1:23" ht="19" thickBot="1" x14ac:dyDescent="0.25">
      <c r="A12" s="4" t="s">
        <v>8</v>
      </c>
      <c r="B12" s="4"/>
      <c r="C12" s="4"/>
      <c r="D12" s="4"/>
      <c r="E12" s="4"/>
      <c r="F12" s="4"/>
      <c r="G12" s="4"/>
      <c r="H12" s="4"/>
      <c r="I12" s="4"/>
      <c r="J12" s="4"/>
      <c r="K12" s="4"/>
      <c r="L12" s="4"/>
      <c r="M12" s="4"/>
      <c r="N12" s="4"/>
      <c r="O12" s="4"/>
      <c r="P12" s="4"/>
      <c r="Q12" s="4"/>
      <c r="R12" s="7"/>
      <c r="S12" s="7"/>
      <c r="T12" s="7"/>
      <c r="U12" s="7"/>
      <c r="V12" s="7"/>
      <c r="W12" s="7"/>
    </row>
    <row r="13" spans="1:23" ht="106" thickBot="1" x14ac:dyDescent="0.25">
      <c r="A13" s="8" t="s">
        <v>9</v>
      </c>
      <c r="B13" s="9" t="s">
        <v>10</v>
      </c>
      <c r="C13" s="9" t="s">
        <v>11</v>
      </c>
      <c r="D13" s="9" t="s">
        <v>12</v>
      </c>
      <c r="E13" s="9" t="s">
        <v>13</v>
      </c>
      <c r="F13" s="9" t="s">
        <v>14</v>
      </c>
      <c r="G13" s="9" t="s">
        <v>15</v>
      </c>
      <c r="H13" s="9" t="s">
        <v>16</v>
      </c>
      <c r="I13" s="9" t="s">
        <v>17</v>
      </c>
      <c r="J13" s="9" t="s">
        <v>18</v>
      </c>
      <c r="K13" s="9" t="s">
        <v>19</v>
      </c>
      <c r="L13" s="9" t="s">
        <v>20</v>
      </c>
      <c r="M13" s="9" t="s">
        <v>21</v>
      </c>
      <c r="N13" s="9" t="s">
        <v>22</v>
      </c>
      <c r="O13" s="9" t="s">
        <v>23</v>
      </c>
      <c r="P13" s="9" t="s">
        <v>24</v>
      </c>
      <c r="Q13" s="9" t="s">
        <v>25</v>
      </c>
      <c r="R13" s="9" t="s">
        <v>26</v>
      </c>
      <c r="S13" s="9" t="s">
        <v>27</v>
      </c>
      <c r="T13" s="9" t="s">
        <v>28</v>
      </c>
      <c r="U13" s="9" t="s">
        <v>29</v>
      </c>
      <c r="V13" s="9" t="s">
        <v>30</v>
      </c>
      <c r="W13" s="9" t="s">
        <v>31</v>
      </c>
    </row>
    <row r="14" spans="1:23" ht="30" x14ac:dyDescent="0.2">
      <c r="A14" s="10" t="s">
        <v>32</v>
      </c>
      <c r="B14" s="11"/>
      <c r="C14" s="10">
        <v>7</v>
      </c>
      <c r="D14" s="11"/>
      <c r="E14" s="10">
        <v>7</v>
      </c>
      <c r="F14" s="11"/>
      <c r="G14" s="10">
        <v>7</v>
      </c>
      <c r="H14" s="12"/>
      <c r="I14" s="13">
        <v>4</v>
      </c>
      <c r="J14" s="12"/>
      <c r="K14" s="13">
        <v>10</v>
      </c>
      <c r="L14" s="12"/>
      <c r="M14" s="13">
        <v>10</v>
      </c>
      <c r="N14" s="12"/>
      <c r="O14" s="13">
        <v>6</v>
      </c>
      <c r="P14" s="12"/>
      <c r="Q14" s="13">
        <v>10</v>
      </c>
      <c r="R14" s="12"/>
      <c r="S14" s="13">
        <v>2</v>
      </c>
      <c r="T14" s="12"/>
      <c r="U14" s="13">
        <v>9</v>
      </c>
      <c r="V14" s="14"/>
      <c r="W14" s="15">
        <v>72</v>
      </c>
    </row>
    <row r="15" spans="1:23" x14ac:dyDescent="0.2">
      <c r="A15" s="16" t="s">
        <v>33</v>
      </c>
      <c r="B15" s="17"/>
      <c r="C15" s="16">
        <v>5.3</v>
      </c>
      <c r="D15" s="17"/>
      <c r="E15" s="16">
        <v>6</v>
      </c>
      <c r="F15" s="17"/>
      <c r="G15" s="16">
        <v>6</v>
      </c>
      <c r="H15" s="18"/>
      <c r="I15" s="19">
        <v>5.75</v>
      </c>
      <c r="J15" s="18"/>
      <c r="K15" s="19">
        <v>5.5</v>
      </c>
      <c r="L15" s="18"/>
      <c r="M15" s="19">
        <v>5.8</v>
      </c>
      <c r="N15" s="18"/>
      <c r="O15" s="19">
        <v>5.2</v>
      </c>
      <c r="P15" s="18"/>
      <c r="Q15" s="19">
        <v>5.75</v>
      </c>
      <c r="R15" s="18"/>
      <c r="S15" s="19">
        <v>4.75</v>
      </c>
      <c r="T15" s="20"/>
      <c r="U15" s="19">
        <v>4.7</v>
      </c>
      <c r="V15" s="21"/>
      <c r="W15">
        <v>5.48</v>
      </c>
    </row>
    <row r="16" spans="1:23" ht="17" thickBot="1" x14ac:dyDescent="0.25">
      <c r="A16" s="16" t="s">
        <v>34</v>
      </c>
      <c r="B16" s="17"/>
      <c r="C16" s="16">
        <v>5</v>
      </c>
      <c r="D16" s="17"/>
      <c r="E16" s="16">
        <v>5.5</v>
      </c>
      <c r="F16" s="17"/>
      <c r="G16" s="16">
        <v>5.5</v>
      </c>
      <c r="H16" s="18"/>
      <c r="I16" s="19">
        <v>5.5</v>
      </c>
      <c r="J16" s="18"/>
      <c r="K16" s="19">
        <v>5.85</v>
      </c>
      <c r="L16" s="18"/>
      <c r="M16" s="19">
        <v>5.3</v>
      </c>
      <c r="N16" s="18"/>
      <c r="O16" s="19">
        <v>5</v>
      </c>
      <c r="P16" s="18"/>
      <c r="Q16" s="19">
        <v>5</v>
      </c>
      <c r="R16" s="18"/>
      <c r="S16" s="19">
        <v>4.75</v>
      </c>
      <c r="T16" s="20"/>
      <c r="U16" s="19">
        <v>5</v>
      </c>
      <c r="V16" s="22"/>
      <c r="W16" s="23">
        <v>5.15</v>
      </c>
    </row>
    <row r="17" spans="1:23" ht="17" thickBot="1" x14ac:dyDescent="0.25">
      <c r="A17" s="24" t="s">
        <v>35</v>
      </c>
      <c r="B17" s="25" t="s">
        <v>36</v>
      </c>
      <c r="C17" s="26" t="s">
        <v>37</v>
      </c>
      <c r="D17" s="25" t="s">
        <v>36</v>
      </c>
      <c r="E17" s="26" t="s">
        <v>37</v>
      </c>
      <c r="F17" s="25" t="s">
        <v>36</v>
      </c>
      <c r="G17" s="26" t="s">
        <v>37</v>
      </c>
      <c r="H17" s="25" t="s">
        <v>36</v>
      </c>
      <c r="I17" s="26" t="s">
        <v>37</v>
      </c>
      <c r="J17" s="25" t="s">
        <v>36</v>
      </c>
      <c r="K17" s="26" t="s">
        <v>37</v>
      </c>
      <c r="L17" s="25" t="s">
        <v>36</v>
      </c>
      <c r="M17" s="26" t="s">
        <v>37</v>
      </c>
      <c r="N17" s="25" t="s">
        <v>36</v>
      </c>
      <c r="O17" s="26" t="s">
        <v>37</v>
      </c>
      <c r="P17" s="25" t="s">
        <v>36</v>
      </c>
      <c r="Q17" s="26" t="s">
        <v>37</v>
      </c>
      <c r="R17" s="25" t="s">
        <v>36</v>
      </c>
      <c r="S17" s="26" t="s">
        <v>37</v>
      </c>
      <c r="T17" s="25" t="s">
        <v>36</v>
      </c>
      <c r="U17" s="26" t="s">
        <v>37</v>
      </c>
      <c r="V17" s="25" t="s">
        <v>36</v>
      </c>
      <c r="W17" s="26" t="s">
        <v>37</v>
      </c>
    </row>
    <row r="18" spans="1:23" x14ac:dyDescent="0.2">
      <c r="A18" s="10" t="s">
        <v>38</v>
      </c>
      <c r="B18" s="27">
        <v>1</v>
      </c>
      <c r="C18" s="28">
        <v>14</v>
      </c>
      <c r="D18" s="27">
        <v>0</v>
      </c>
      <c r="E18" s="28">
        <v>0</v>
      </c>
      <c r="F18" s="27">
        <v>0</v>
      </c>
      <c r="G18" s="28">
        <v>0</v>
      </c>
      <c r="H18" s="27">
        <v>1</v>
      </c>
      <c r="I18" s="28">
        <v>25</v>
      </c>
      <c r="J18" s="27">
        <v>1</v>
      </c>
      <c r="K18" s="28">
        <v>10</v>
      </c>
      <c r="L18" s="27">
        <v>0</v>
      </c>
      <c r="M18" s="28">
        <v>0</v>
      </c>
      <c r="N18" s="27">
        <v>3</v>
      </c>
      <c r="O18" s="28">
        <v>50</v>
      </c>
      <c r="P18" s="27">
        <v>1</v>
      </c>
      <c r="Q18" s="28">
        <v>10</v>
      </c>
      <c r="R18" s="27">
        <v>2</v>
      </c>
      <c r="S18" s="28">
        <v>100</v>
      </c>
      <c r="T18" s="27">
        <v>2</v>
      </c>
      <c r="U18" s="28">
        <f>Outcome[[#This Row],[Year in which Degrees were Conferred_2025-2026_1]]/U14*100</f>
        <v>22.222222222222221</v>
      </c>
      <c r="V18" s="29">
        <v>11</v>
      </c>
      <c r="W18" s="30">
        <f>(11/72)*100</f>
        <v>15.277777777777779</v>
      </c>
    </row>
    <row r="19" spans="1:23" x14ac:dyDescent="0.2">
      <c r="A19" s="31" t="s">
        <v>39</v>
      </c>
      <c r="B19" s="32">
        <v>5</v>
      </c>
      <c r="C19" s="33">
        <v>71</v>
      </c>
      <c r="D19" s="32">
        <v>2</v>
      </c>
      <c r="E19" s="33">
        <v>29</v>
      </c>
      <c r="F19" s="32">
        <v>3</v>
      </c>
      <c r="G19" s="33">
        <v>43</v>
      </c>
      <c r="H19" s="32">
        <v>1</v>
      </c>
      <c r="I19" s="33">
        <v>25</v>
      </c>
      <c r="J19" s="32">
        <v>6</v>
      </c>
      <c r="K19" s="33">
        <v>60</v>
      </c>
      <c r="L19" s="32">
        <v>4</v>
      </c>
      <c r="M19" s="33">
        <v>40</v>
      </c>
      <c r="N19" s="32">
        <v>2</v>
      </c>
      <c r="O19" s="33">
        <v>33</v>
      </c>
      <c r="P19" s="32">
        <v>5</v>
      </c>
      <c r="Q19" s="33">
        <v>50</v>
      </c>
      <c r="R19" s="32">
        <v>0</v>
      </c>
      <c r="S19" s="33">
        <v>0</v>
      </c>
      <c r="T19" s="32">
        <v>6</v>
      </c>
      <c r="U19" s="33">
        <f>(6/9)*100</f>
        <v>66.666666666666657</v>
      </c>
      <c r="V19" s="34">
        <v>34</v>
      </c>
      <c r="W19" s="35">
        <f>(34/72)*100</f>
        <v>47.222222222222221</v>
      </c>
    </row>
    <row r="20" spans="1:23" x14ac:dyDescent="0.2">
      <c r="A20" s="31" t="s">
        <v>40</v>
      </c>
      <c r="B20" s="32">
        <v>0</v>
      </c>
      <c r="C20" s="33">
        <v>0</v>
      </c>
      <c r="D20" s="32">
        <v>3</v>
      </c>
      <c r="E20" s="33">
        <v>43</v>
      </c>
      <c r="F20" s="32">
        <v>2</v>
      </c>
      <c r="G20" s="33">
        <v>29</v>
      </c>
      <c r="H20" s="32">
        <v>1</v>
      </c>
      <c r="I20" s="33">
        <v>25</v>
      </c>
      <c r="J20" s="32">
        <v>2</v>
      </c>
      <c r="K20" s="33">
        <v>20</v>
      </c>
      <c r="L20" s="32">
        <v>4</v>
      </c>
      <c r="M20" s="33">
        <v>40</v>
      </c>
      <c r="N20" s="32">
        <v>0</v>
      </c>
      <c r="O20" s="33">
        <v>0</v>
      </c>
      <c r="P20" s="32">
        <v>3</v>
      </c>
      <c r="Q20" s="33">
        <v>30</v>
      </c>
      <c r="R20" s="32">
        <v>0</v>
      </c>
      <c r="S20" s="33">
        <v>0</v>
      </c>
      <c r="T20" s="32">
        <v>1</v>
      </c>
      <c r="U20" s="33">
        <f>(1/9)*100</f>
        <v>11.111111111111111</v>
      </c>
      <c r="V20" s="34">
        <v>16</v>
      </c>
      <c r="W20" s="35">
        <f>(16/72)*100</f>
        <v>22.222222222222221</v>
      </c>
    </row>
    <row r="21" spans="1:23" x14ac:dyDescent="0.2">
      <c r="A21" s="31" t="s">
        <v>41</v>
      </c>
      <c r="B21" s="32">
        <v>0</v>
      </c>
      <c r="C21" s="33">
        <v>0</v>
      </c>
      <c r="D21" s="32">
        <v>1</v>
      </c>
      <c r="E21" s="33">
        <v>14</v>
      </c>
      <c r="F21" s="32">
        <v>1</v>
      </c>
      <c r="G21" s="33">
        <v>14</v>
      </c>
      <c r="H21" s="32">
        <v>0</v>
      </c>
      <c r="I21" s="33">
        <v>0</v>
      </c>
      <c r="J21" s="32">
        <v>0</v>
      </c>
      <c r="K21" s="33">
        <v>0</v>
      </c>
      <c r="L21" s="32">
        <v>1</v>
      </c>
      <c r="M21" s="33">
        <v>10</v>
      </c>
      <c r="N21" s="32">
        <v>0</v>
      </c>
      <c r="O21" s="33">
        <v>0</v>
      </c>
      <c r="P21" s="32">
        <v>1</v>
      </c>
      <c r="Q21" s="33">
        <v>10</v>
      </c>
      <c r="R21" s="32">
        <v>0</v>
      </c>
      <c r="S21" s="33">
        <v>0</v>
      </c>
      <c r="T21" s="32">
        <v>0</v>
      </c>
      <c r="U21" s="33">
        <v>0</v>
      </c>
      <c r="V21" s="34">
        <v>4</v>
      </c>
      <c r="W21" s="35">
        <f>(4/72)*100</f>
        <v>5.5555555555555554</v>
      </c>
    </row>
    <row r="22" spans="1:23" x14ac:dyDescent="0.2">
      <c r="A22" s="31" t="s">
        <v>42</v>
      </c>
      <c r="B22" s="32">
        <v>1</v>
      </c>
      <c r="C22" s="33">
        <v>14</v>
      </c>
      <c r="D22" s="32">
        <v>1</v>
      </c>
      <c r="E22" s="33">
        <v>14</v>
      </c>
      <c r="F22" s="32">
        <v>1</v>
      </c>
      <c r="G22" s="33">
        <v>14</v>
      </c>
      <c r="H22" s="32">
        <v>1</v>
      </c>
      <c r="I22" s="33">
        <v>25</v>
      </c>
      <c r="J22" s="32">
        <v>1</v>
      </c>
      <c r="K22" s="33">
        <v>10</v>
      </c>
      <c r="L22" s="32">
        <v>1</v>
      </c>
      <c r="M22" s="33">
        <v>10</v>
      </c>
      <c r="N22" s="32">
        <v>1</v>
      </c>
      <c r="O22" s="33">
        <v>17</v>
      </c>
      <c r="P22" s="32">
        <v>0</v>
      </c>
      <c r="Q22" s="33">
        <v>0</v>
      </c>
      <c r="R22" s="32">
        <v>0</v>
      </c>
      <c r="S22" s="33">
        <v>0</v>
      </c>
      <c r="T22" s="32">
        <v>0</v>
      </c>
      <c r="U22" s="33">
        <v>0</v>
      </c>
      <c r="V22" s="34">
        <v>7</v>
      </c>
      <c r="W22" s="35">
        <f>(7/72)*100</f>
        <v>9.7222222222222232</v>
      </c>
    </row>
    <row r="23" spans="1:23" x14ac:dyDescent="0.2">
      <c r="A23" s="36" t="s">
        <v>43</v>
      </c>
      <c r="B23" s="2"/>
      <c r="C23" s="2"/>
      <c r="D23" s="2"/>
      <c r="E23" s="2"/>
      <c r="F23" s="2"/>
      <c r="G23" s="2"/>
      <c r="H23" s="2"/>
      <c r="I23" s="2"/>
      <c r="J23" s="2"/>
      <c r="K23" s="2"/>
      <c r="L23" s="2"/>
      <c r="M23" s="2"/>
      <c r="N23" s="2"/>
      <c r="O23" s="2"/>
      <c r="P23" s="2"/>
      <c r="Q23" s="2"/>
      <c r="R23" s="2"/>
      <c r="S23" s="2"/>
      <c r="T23" s="2"/>
      <c r="U23" s="2"/>
      <c r="V23" s="2"/>
      <c r="W23" s="2"/>
    </row>
    <row r="24" spans="1:23" ht="127" customHeight="1" x14ac:dyDescent="0.2">
      <c r="A24" s="37" t="s">
        <v>44</v>
      </c>
      <c r="B24" s="38"/>
      <c r="C24" s="38"/>
      <c r="D24" s="38"/>
      <c r="E24" s="38"/>
      <c r="F24" s="38"/>
      <c r="G24" s="38"/>
      <c r="H24" s="38"/>
      <c r="I24" s="38"/>
      <c r="J24" s="38"/>
      <c r="K24" s="38"/>
      <c r="L24" s="38"/>
      <c r="M24" s="38"/>
      <c r="N24" s="38"/>
      <c r="O24" s="38"/>
      <c r="P24" s="38"/>
      <c r="Q24" s="38"/>
      <c r="R24" s="38"/>
      <c r="S24" s="38"/>
      <c r="T24" s="38"/>
      <c r="U24" s="38"/>
      <c r="V24" s="38"/>
      <c r="W24" s="39"/>
    </row>
    <row r="26" spans="1:23" ht="18" x14ac:dyDescent="0.2">
      <c r="A26" s="40" t="s">
        <v>45</v>
      </c>
      <c r="B26" s="7"/>
    </row>
    <row r="27" spans="1:23" ht="32" thickBot="1" x14ac:dyDescent="0.25">
      <c r="A27" s="41" t="s">
        <v>46</v>
      </c>
      <c r="B27" s="42" t="s">
        <v>47</v>
      </c>
    </row>
    <row r="28" spans="1:23" ht="30" x14ac:dyDescent="0.2">
      <c r="A28" s="43" t="s">
        <v>48</v>
      </c>
      <c r="B28" s="44" t="s">
        <v>49</v>
      </c>
    </row>
    <row r="29" spans="1:23" ht="30" x14ac:dyDescent="0.2">
      <c r="A29" s="45" t="s">
        <v>50</v>
      </c>
      <c r="B29" s="46" t="s">
        <v>51</v>
      </c>
    </row>
    <row r="30" spans="1:23" ht="45" x14ac:dyDescent="0.2">
      <c r="A30" s="45" t="s">
        <v>52</v>
      </c>
      <c r="B30" s="46" t="s">
        <v>53</v>
      </c>
    </row>
    <row r="31" spans="1:23" x14ac:dyDescent="0.2">
      <c r="A31" s="45" t="s">
        <v>54</v>
      </c>
      <c r="B31" s="47">
        <v>2000</v>
      </c>
    </row>
    <row r="32" spans="1:23" ht="30" x14ac:dyDescent="0.2">
      <c r="A32" s="48" t="s">
        <v>55</v>
      </c>
      <c r="B32" s="49">
        <v>1000</v>
      </c>
    </row>
    <row r="33" spans="1:21" ht="135" x14ac:dyDescent="0.2">
      <c r="A33" s="50" t="s">
        <v>56</v>
      </c>
      <c r="B33" s="51"/>
    </row>
    <row r="36" spans="1:21" ht="19" thickBot="1" x14ac:dyDescent="0.25">
      <c r="A36" s="40" t="s">
        <v>57</v>
      </c>
      <c r="B36" s="40"/>
      <c r="C36" s="7"/>
      <c r="D36" s="7"/>
      <c r="E36" s="7"/>
      <c r="F36" s="7"/>
      <c r="G36" s="7"/>
      <c r="H36" s="7"/>
      <c r="I36" s="7"/>
      <c r="J36" s="7"/>
      <c r="K36" s="7"/>
      <c r="L36" s="7"/>
      <c r="M36" s="7"/>
      <c r="N36" s="7"/>
      <c r="O36" s="7"/>
      <c r="P36" s="7"/>
      <c r="Q36" s="7"/>
      <c r="R36" s="7"/>
      <c r="S36" s="7"/>
      <c r="T36" s="7"/>
      <c r="U36" s="7"/>
    </row>
    <row r="37" spans="1:21" ht="57" thickBot="1" x14ac:dyDescent="0.25">
      <c r="A37" s="52" t="s">
        <v>58</v>
      </c>
      <c r="B37" s="53" t="s">
        <v>59</v>
      </c>
      <c r="C37" s="53" t="s">
        <v>60</v>
      </c>
      <c r="D37" s="53" t="s">
        <v>61</v>
      </c>
      <c r="E37" s="53" t="s">
        <v>62</v>
      </c>
      <c r="F37" s="53" t="s">
        <v>63</v>
      </c>
      <c r="G37" s="53" t="s">
        <v>64</v>
      </c>
      <c r="H37" s="53" t="s">
        <v>65</v>
      </c>
      <c r="I37" s="53" t="s">
        <v>66</v>
      </c>
      <c r="J37" s="53" t="s">
        <v>67</v>
      </c>
      <c r="K37" s="53" t="s">
        <v>68</v>
      </c>
      <c r="L37" s="53" t="s">
        <v>69</v>
      </c>
      <c r="M37" s="53" t="s">
        <v>70</v>
      </c>
      <c r="N37" s="53" t="s">
        <v>71</v>
      </c>
      <c r="O37" s="53" t="s">
        <v>72</v>
      </c>
      <c r="P37" s="53" t="s">
        <v>73</v>
      </c>
      <c r="Q37" s="53" t="s">
        <v>74</v>
      </c>
      <c r="R37" s="53" t="s">
        <v>75</v>
      </c>
      <c r="S37" s="53" t="s">
        <v>76</v>
      </c>
      <c r="T37" s="53" t="s">
        <v>77</v>
      </c>
      <c r="U37" s="107" t="s">
        <v>78</v>
      </c>
    </row>
    <row r="38" spans="1:21" ht="30" x14ac:dyDescent="0.2">
      <c r="A38" s="54" t="s">
        <v>79</v>
      </c>
      <c r="B38" s="55">
        <v>2</v>
      </c>
      <c r="C38" s="56">
        <v>40</v>
      </c>
      <c r="D38" s="55">
        <v>1</v>
      </c>
      <c r="E38" s="56">
        <v>20</v>
      </c>
      <c r="F38" s="55">
        <v>4</v>
      </c>
      <c r="G38" s="56">
        <v>57.142857142857139</v>
      </c>
      <c r="H38" s="55">
        <v>3</v>
      </c>
      <c r="I38" s="56">
        <v>50</v>
      </c>
      <c r="J38" s="55">
        <v>3</v>
      </c>
      <c r="K38" s="56">
        <v>50</v>
      </c>
      <c r="L38" s="55">
        <v>6</v>
      </c>
      <c r="M38" s="57">
        <v>100</v>
      </c>
      <c r="N38" s="55">
        <v>6</v>
      </c>
      <c r="O38" s="56">
        <v>100</v>
      </c>
      <c r="P38" s="55">
        <v>6</v>
      </c>
      <c r="Q38" s="57">
        <v>100</v>
      </c>
      <c r="R38" s="55">
        <v>7</v>
      </c>
      <c r="S38" s="57">
        <v>87.5</v>
      </c>
      <c r="T38" s="56">
        <v>3</v>
      </c>
      <c r="U38" s="108">
        <v>75</v>
      </c>
    </row>
    <row r="39" spans="1:21" ht="30" x14ac:dyDescent="0.2">
      <c r="A39" s="59" t="s">
        <v>86</v>
      </c>
      <c r="B39" s="60">
        <v>0</v>
      </c>
      <c r="C39" s="56">
        <v>0</v>
      </c>
      <c r="D39" s="60">
        <v>4</v>
      </c>
      <c r="E39" s="56">
        <v>80</v>
      </c>
      <c r="F39" s="60">
        <v>3</v>
      </c>
      <c r="G39" s="56">
        <v>42.857142857142854</v>
      </c>
      <c r="H39" s="60">
        <v>1</v>
      </c>
      <c r="I39" s="56">
        <v>16.666666666666664</v>
      </c>
      <c r="J39" s="60">
        <v>1</v>
      </c>
      <c r="K39" s="56">
        <v>16.666666666666664</v>
      </c>
      <c r="L39" s="60">
        <v>0</v>
      </c>
      <c r="M39" s="57">
        <v>0</v>
      </c>
      <c r="N39" s="60">
        <v>0</v>
      </c>
      <c r="O39" s="56">
        <v>0</v>
      </c>
      <c r="P39" s="60">
        <v>0</v>
      </c>
      <c r="Q39" s="57">
        <v>0</v>
      </c>
      <c r="R39" s="60">
        <v>1</v>
      </c>
      <c r="S39" s="57">
        <v>12.5</v>
      </c>
      <c r="T39" s="56">
        <v>1</v>
      </c>
      <c r="U39" s="108">
        <v>25</v>
      </c>
    </row>
    <row r="40" spans="1:21" ht="45" x14ac:dyDescent="0.2">
      <c r="A40" s="59" t="s">
        <v>87</v>
      </c>
      <c r="B40" s="60">
        <v>0</v>
      </c>
      <c r="C40" s="56">
        <v>0</v>
      </c>
      <c r="D40" s="60">
        <v>0</v>
      </c>
      <c r="E40" s="56">
        <v>0</v>
      </c>
      <c r="F40" s="60">
        <v>0</v>
      </c>
      <c r="G40" s="56">
        <v>0</v>
      </c>
      <c r="H40" s="60">
        <v>0</v>
      </c>
      <c r="I40" s="56">
        <v>0</v>
      </c>
      <c r="J40" s="60">
        <v>0</v>
      </c>
      <c r="K40" s="56">
        <v>0</v>
      </c>
      <c r="L40" s="60">
        <v>0</v>
      </c>
      <c r="M40" s="57">
        <v>0</v>
      </c>
      <c r="N40" s="60">
        <v>0</v>
      </c>
      <c r="O40" s="56">
        <v>0</v>
      </c>
      <c r="P40" s="60">
        <v>0</v>
      </c>
      <c r="Q40" s="57">
        <v>0</v>
      </c>
      <c r="R40" s="60">
        <v>0</v>
      </c>
      <c r="S40" s="57">
        <v>0</v>
      </c>
      <c r="T40" s="56">
        <v>0</v>
      </c>
      <c r="U40" s="108">
        <v>0</v>
      </c>
    </row>
    <row r="41" spans="1:21" ht="45" x14ac:dyDescent="0.2">
      <c r="A41" s="59" t="s">
        <v>88</v>
      </c>
      <c r="B41" s="60">
        <v>3</v>
      </c>
      <c r="C41" s="56">
        <v>60</v>
      </c>
      <c r="D41" s="60">
        <v>0</v>
      </c>
      <c r="E41" s="56">
        <v>0</v>
      </c>
      <c r="F41" s="60">
        <v>0</v>
      </c>
      <c r="G41" s="56">
        <v>0</v>
      </c>
      <c r="H41" s="60">
        <v>2</v>
      </c>
      <c r="I41" s="56">
        <v>33.333333333333329</v>
      </c>
      <c r="J41" s="60">
        <v>2</v>
      </c>
      <c r="K41" s="56">
        <v>33.333333333333329</v>
      </c>
      <c r="L41" s="60">
        <v>0</v>
      </c>
      <c r="M41" s="57">
        <v>0</v>
      </c>
      <c r="N41" s="60">
        <v>0</v>
      </c>
      <c r="O41" s="56">
        <v>0</v>
      </c>
      <c r="P41" s="60">
        <v>0</v>
      </c>
      <c r="Q41" s="57">
        <v>0</v>
      </c>
      <c r="R41" s="60">
        <v>0</v>
      </c>
      <c r="S41" s="57">
        <v>0</v>
      </c>
      <c r="T41" s="56">
        <v>0</v>
      </c>
      <c r="U41" s="108">
        <v>0</v>
      </c>
    </row>
    <row r="42" spans="1:21" ht="31" thickBot="1" x14ac:dyDescent="0.25">
      <c r="A42" s="61" t="s">
        <v>89</v>
      </c>
      <c r="B42" s="62">
        <v>0</v>
      </c>
      <c r="C42" s="63">
        <v>0</v>
      </c>
      <c r="D42" s="62">
        <v>0</v>
      </c>
      <c r="E42" s="63">
        <v>0</v>
      </c>
      <c r="F42" s="62">
        <v>0</v>
      </c>
      <c r="G42" s="63">
        <v>0</v>
      </c>
      <c r="H42" s="62">
        <v>0</v>
      </c>
      <c r="I42" s="63">
        <v>0</v>
      </c>
      <c r="J42" s="62">
        <v>0</v>
      </c>
      <c r="K42" s="63">
        <v>0</v>
      </c>
      <c r="L42" s="62">
        <v>0</v>
      </c>
      <c r="M42" s="64">
        <v>0</v>
      </c>
      <c r="N42" s="62">
        <v>0</v>
      </c>
      <c r="O42" s="63">
        <v>0</v>
      </c>
      <c r="P42" s="62">
        <v>0</v>
      </c>
      <c r="Q42" s="64">
        <v>0</v>
      </c>
      <c r="R42" s="62">
        <v>0</v>
      </c>
      <c r="S42" s="64">
        <v>0</v>
      </c>
      <c r="T42" s="58">
        <v>0</v>
      </c>
      <c r="U42" s="108">
        <v>0</v>
      </c>
    </row>
    <row r="43" spans="1:21" x14ac:dyDescent="0.2">
      <c r="A43" s="65" t="s">
        <v>80</v>
      </c>
      <c r="B43" s="66">
        <v>5</v>
      </c>
      <c r="C43" s="58">
        <v>100</v>
      </c>
      <c r="D43" s="66">
        <v>5</v>
      </c>
      <c r="E43" s="76">
        <v>100</v>
      </c>
      <c r="F43" s="66">
        <v>7</v>
      </c>
      <c r="G43" s="58">
        <v>100</v>
      </c>
      <c r="H43" s="66">
        <v>6</v>
      </c>
      <c r="I43" s="76">
        <v>100</v>
      </c>
      <c r="J43" s="66">
        <v>6</v>
      </c>
      <c r="K43" s="76">
        <v>100</v>
      </c>
      <c r="L43" s="66">
        <v>6</v>
      </c>
      <c r="M43" s="76">
        <v>100</v>
      </c>
      <c r="N43" s="66">
        <v>6</v>
      </c>
      <c r="O43" s="76">
        <v>100</v>
      </c>
      <c r="P43" s="66">
        <v>6</v>
      </c>
      <c r="Q43" s="76">
        <v>100</v>
      </c>
      <c r="R43" s="66">
        <v>8</v>
      </c>
      <c r="S43" s="79">
        <v>100</v>
      </c>
      <c r="T43" s="67">
        <v>4</v>
      </c>
      <c r="U43" s="109">
        <v>100</v>
      </c>
    </row>
    <row r="44" spans="1:21" ht="46" thickBot="1" x14ac:dyDescent="0.25">
      <c r="A44" s="59" t="s">
        <v>81</v>
      </c>
      <c r="B44" s="60">
        <v>5</v>
      </c>
      <c r="C44" s="82">
        <v>100</v>
      </c>
      <c r="D44" s="60">
        <v>5</v>
      </c>
      <c r="E44" s="105">
        <v>100</v>
      </c>
      <c r="F44" s="60">
        <v>7</v>
      </c>
      <c r="G44" s="82">
        <v>100</v>
      </c>
      <c r="H44" s="60">
        <v>6</v>
      </c>
      <c r="I44" s="105">
        <v>100</v>
      </c>
      <c r="J44" s="60">
        <v>6</v>
      </c>
      <c r="K44" s="105">
        <v>100</v>
      </c>
      <c r="L44" s="60">
        <v>6</v>
      </c>
      <c r="M44" s="105">
        <v>100</v>
      </c>
      <c r="N44" s="60">
        <v>6</v>
      </c>
      <c r="O44" s="105">
        <v>100</v>
      </c>
      <c r="P44" s="60">
        <v>6</v>
      </c>
      <c r="Q44" s="105">
        <v>100</v>
      </c>
      <c r="R44" s="60">
        <v>8</v>
      </c>
      <c r="S44" s="105">
        <v>100</v>
      </c>
      <c r="T44" s="106">
        <v>4</v>
      </c>
      <c r="U44" s="69">
        <v>100</v>
      </c>
    </row>
    <row r="45" spans="1:21" ht="19" thickBot="1" x14ac:dyDescent="0.25">
      <c r="A45" s="40" t="s">
        <v>82</v>
      </c>
      <c r="B45" s="7"/>
      <c r="C45" s="7"/>
      <c r="D45" s="7"/>
      <c r="E45" s="7"/>
      <c r="F45" s="7"/>
      <c r="G45" s="7"/>
      <c r="H45" s="7"/>
      <c r="I45" s="7"/>
      <c r="J45" s="7"/>
      <c r="K45" s="7"/>
      <c r="L45" s="7"/>
      <c r="M45" s="7"/>
      <c r="N45" s="7"/>
      <c r="O45" s="7"/>
      <c r="P45" s="7"/>
      <c r="Q45" s="7"/>
      <c r="R45" s="7"/>
      <c r="S45" s="7"/>
      <c r="T45" s="7"/>
      <c r="U45" s="7"/>
    </row>
    <row r="46" spans="1:21" ht="57" thickBot="1" x14ac:dyDescent="0.25">
      <c r="A46" s="70" t="s">
        <v>83</v>
      </c>
      <c r="B46" s="71" t="s">
        <v>59</v>
      </c>
      <c r="C46" s="53" t="s">
        <v>60</v>
      </c>
      <c r="D46" s="53" t="s">
        <v>61</v>
      </c>
      <c r="E46" s="53" t="s">
        <v>62</v>
      </c>
      <c r="F46" s="53" t="s">
        <v>63</v>
      </c>
      <c r="G46" s="53" t="s">
        <v>64</v>
      </c>
      <c r="H46" s="53" t="s">
        <v>65</v>
      </c>
      <c r="I46" s="53" t="s">
        <v>66</v>
      </c>
      <c r="J46" s="53" t="s">
        <v>67</v>
      </c>
      <c r="K46" s="53" t="s">
        <v>68</v>
      </c>
      <c r="L46" s="53" t="s">
        <v>69</v>
      </c>
      <c r="M46" s="53" t="s">
        <v>70</v>
      </c>
      <c r="N46" s="53" t="s">
        <v>71</v>
      </c>
      <c r="O46" s="53" t="s">
        <v>72</v>
      </c>
      <c r="P46" s="72" t="s">
        <v>73</v>
      </c>
      <c r="Q46" s="73" t="s">
        <v>74</v>
      </c>
      <c r="R46" s="73" t="s">
        <v>75</v>
      </c>
      <c r="S46" s="73" t="s">
        <v>76</v>
      </c>
      <c r="T46" s="73" t="s">
        <v>77</v>
      </c>
      <c r="U46" s="74" t="s">
        <v>78</v>
      </c>
    </row>
    <row r="47" spans="1:21" ht="45" x14ac:dyDescent="0.2">
      <c r="A47" s="54" t="s">
        <v>81</v>
      </c>
      <c r="B47" s="75">
        <v>5</v>
      </c>
      <c r="C47" s="76">
        <v>100</v>
      </c>
      <c r="D47" s="75">
        <v>5</v>
      </c>
      <c r="E47" s="76">
        <v>100</v>
      </c>
      <c r="F47" s="75">
        <v>7</v>
      </c>
      <c r="G47" s="76">
        <v>100</v>
      </c>
      <c r="H47" s="75">
        <v>6</v>
      </c>
      <c r="I47" s="76">
        <v>100</v>
      </c>
      <c r="J47" s="75">
        <v>6</v>
      </c>
      <c r="K47" s="76">
        <v>100</v>
      </c>
      <c r="L47" s="75">
        <v>6</v>
      </c>
      <c r="M47" s="76">
        <v>100</v>
      </c>
      <c r="N47" s="75">
        <v>6</v>
      </c>
      <c r="O47" s="77">
        <v>100</v>
      </c>
      <c r="P47" s="78">
        <v>6</v>
      </c>
      <c r="Q47" s="76">
        <v>100</v>
      </c>
      <c r="R47" s="75">
        <v>8</v>
      </c>
      <c r="S47" s="76">
        <v>100</v>
      </c>
      <c r="T47" s="75">
        <v>4</v>
      </c>
      <c r="U47" s="79">
        <v>100</v>
      </c>
    </row>
    <row r="48" spans="1:21" x14ac:dyDescent="0.2">
      <c r="A48" s="59" t="s">
        <v>84</v>
      </c>
      <c r="B48" s="60">
        <v>5</v>
      </c>
      <c r="C48" s="80">
        <v>100</v>
      </c>
      <c r="D48" s="81">
        <v>5</v>
      </c>
      <c r="E48" s="80">
        <v>100</v>
      </c>
      <c r="F48" s="81">
        <v>7</v>
      </c>
      <c r="G48" s="80">
        <v>100</v>
      </c>
      <c r="H48" s="81">
        <v>6</v>
      </c>
      <c r="I48" s="80">
        <v>100</v>
      </c>
      <c r="J48" s="81">
        <v>6</v>
      </c>
      <c r="K48" s="80">
        <v>100</v>
      </c>
      <c r="L48" s="81">
        <v>6</v>
      </c>
      <c r="M48" s="80">
        <v>100</v>
      </c>
      <c r="N48" s="81">
        <v>6</v>
      </c>
      <c r="O48" s="82">
        <v>100</v>
      </c>
      <c r="P48" s="83">
        <v>6</v>
      </c>
      <c r="Q48" s="80">
        <v>100</v>
      </c>
      <c r="R48" s="81">
        <v>8</v>
      </c>
      <c r="S48" s="80">
        <v>100</v>
      </c>
      <c r="T48" s="81">
        <v>4</v>
      </c>
      <c r="U48" s="84">
        <v>100</v>
      </c>
    </row>
    <row r="49" spans="1:21" ht="31" thickBot="1" x14ac:dyDescent="0.25">
      <c r="A49" s="85" t="s">
        <v>90</v>
      </c>
      <c r="B49" s="66">
        <v>0</v>
      </c>
      <c r="C49" s="86">
        <v>0</v>
      </c>
      <c r="D49" s="87">
        <v>0</v>
      </c>
      <c r="E49" s="86">
        <v>0</v>
      </c>
      <c r="F49" s="87">
        <v>0</v>
      </c>
      <c r="G49" s="86">
        <v>0</v>
      </c>
      <c r="H49" s="87">
        <v>0</v>
      </c>
      <c r="I49" s="86">
        <v>0</v>
      </c>
      <c r="J49" s="87">
        <v>0</v>
      </c>
      <c r="K49" s="86">
        <v>0</v>
      </c>
      <c r="L49" s="87">
        <v>0</v>
      </c>
      <c r="M49" s="86">
        <v>0</v>
      </c>
      <c r="N49" s="87">
        <v>0</v>
      </c>
      <c r="O49" s="68">
        <v>0</v>
      </c>
      <c r="P49" s="88">
        <v>0</v>
      </c>
      <c r="Q49" s="89">
        <v>0</v>
      </c>
      <c r="R49" s="90">
        <v>0</v>
      </c>
      <c r="S49" s="89">
        <v>0</v>
      </c>
      <c r="T49" s="90">
        <v>0</v>
      </c>
      <c r="U49" s="91">
        <v>0</v>
      </c>
    </row>
    <row r="50" spans="1:21" x14ac:dyDescent="0.2">
      <c r="A50" s="92" t="s">
        <v>85</v>
      </c>
      <c r="B50" s="92"/>
      <c r="C50" s="92"/>
      <c r="D50" s="92"/>
      <c r="E50" s="92"/>
      <c r="F50" s="92"/>
      <c r="G50" s="92"/>
      <c r="H50" s="92"/>
      <c r="I50" s="92"/>
      <c r="J50" s="92"/>
      <c r="K50" s="92"/>
      <c r="L50" s="92"/>
      <c r="M50" s="92"/>
      <c r="N50" s="92"/>
      <c r="O50" s="92"/>
      <c r="P50" s="7"/>
      <c r="Q50" s="7"/>
      <c r="R50" s="7"/>
      <c r="S50" s="7"/>
      <c r="T50" s="7"/>
      <c r="U50" s="7"/>
    </row>
    <row r="53" spans="1:21" ht="19" thickBot="1" x14ac:dyDescent="0.25">
      <c r="A53" s="40" t="s">
        <v>91</v>
      </c>
      <c r="B53" s="93"/>
      <c r="C53" s="93"/>
      <c r="D53" s="93"/>
      <c r="E53" s="93"/>
      <c r="F53" s="93"/>
      <c r="G53" s="93"/>
      <c r="H53" s="93"/>
      <c r="I53" s="93"/>
      <c r="J53" s="93"/>
      <c r="K53" s="93"/>
      <c r="L53" s="93"/>
      <c r="M53" s="93"/>
      <c r="N53" s="93"/>
      <c r="O53" s="93"/>
      <c r="P53" s="93"/>
      <c r="Q53" s="93"/>
      <c r="R53" s="93"/>
      <c r="S53" s="93"/>
      <c r="T53" s="93"/>
      <c r="U53" s="93"/>
    </row>
    <row r="54" spans="1:21" ht="76" thickBot="1" x14ac:dyDescent="0.25">
      <c r="A54" s="52" t="s">
        <v>92</v>
      </c>
      <c r="B54" s="9" t="s">
        <v>93</v>
      </c>
      <c r="C54" s="9" t="s">
        <v>94</v>
      </c>
      <c r="D54" s="9" t="s">
        <v>95</v>
      </c>
      <c r="E54" s="9" t="s">
        <v>96</v>
      </c>
      <c r="F54" s="9" t="s">
        <v>97</v>
      </c>
      <c r="G54" s="9" t="s">
        <v>98</v>
      </c>
      <c r="H54" s="9" t="s">
        <v>99</v>
      </c>
      <c r="I54" s="9" t="s">
        <v>100</v>
      </c>
      <c r="J54" s="9" t="s">
        <v>101</v>
      </c>
      <c r="K54" s="9" t="s">
        <v>102</v>
      </c>
      <c r="L54" s="9" t="s">
        <v>103</v>
      </c>
      <c r="M54" s="9" t="s">
        <v>104</v>
      </c>
      <c r="N54" s="9" t="s">
        <v>105</v>
      </c>
      <c r="O54" s="9" t="s">
        <v>106</v>
      </c>
      <c r="P54" s="9" t="s">
        <v>107</v>
      </c>
      <c r="Q54" s="9" t="s">
        <v>108</v>
      </c>
      <c r="R54" s="9" t="s">
        <v>109</v>
      </c>
      <c r="S54" s="9" t="s">
        <v>110</v>
      </c>
      <c r="T54" s="9" t="s">
        <v>111</v>
      </c>
      <c r="U54" s="9" t="s">
        <v>112</v>
      </c>
    </row>
    <row r="55" spans="1:21" ht="30" x14ac:dyDescent="0.2">
      <c r="A55" s="94" t="s">
        <v>113</v>
      </c>
      <c r="B55" s="55">
        <v>9</v>
      </c>
      <c r="C55" s="95">
        <v>100</v>
      </c>
      <c r="D55" s="55">
        <v>7</v>
      </c>
      <c r="E55" s="95">
        <v>100</v>
      </c>
      <c r="F55" s="55">
        <v>7</v>
      </c>
      <c r="G55" s="95">
        <v>100</v>
      </c>
      <c r="H55" s="55">
        <v>9</v>
      </c>
      <c r="I55" s="95">
        <v>100</v>
      </c>
      <c r="J55" s="55">
        <v>4</v>
      </c>
      <c r="K55" s="95">
        <v>100</v>
      </c>
      <c r="L55" s="96">
        <v>7</v>
      </c>
      <c r="M55" s="97">
        <v>100</v>
      </c>
      <c r="N55" s="96">
        <v>6</v>
      </c>
      <c r="O55" s="97">
        <v>100</v>
      </c>
      <c r="P55" s="96">
        <v>6</v>
      </c>
      <c r="Q55" s="95">
        <v>100</v>
      </c>
      <c r="R55" s="55">
        <v>6</v>
      </c>
      <c r="S55" s="95">
        <v>100</v>
      </c>
      <c r="T55" s="55">
        <v>7</v>
      </c>
      <c r="U55" s="95">
        <v>100</v>
      </c>
    </row>
    <row r="56" spans="1:21" ht="30" x14ac:dyDescent="0.2">
      <c r="A56" s="98" t="s">
        <v>114</v>
      </c>
      <c r="B56" s="60">
        <v>8</v>
      </c>
      <c r="C56" s="99">
        <v>88.888889000000006</v>
      </c>
      <c r="D56" s="60">
        <v>3</v>
      </c>
      <c r="E56" s="99">
        <v>42.857143000000001</v>
      </c>
      <c r="F56" s="60">
        <v>7</v>
      </c>
      <c r="G56" s="99">
        <v>100</v>
      </c>
      <c r="H56" s="60">
        <v>6</v>
      </c>
      <c r="I56" s="99">
        <v>66.666667000000004</v>
      </c>
      <c r="J56" s="60">
        <v>3</v>
      </c>
      <c r="K56" s="99">
        <v>75</v>
      </c>
      <c r="L56" s="100">
        <v>7</v>
      </c>
      <c r="M56" s="101">
        <v>100</v>
      </c>
      <c r="N56" s="100">
        <v>1</v>
      </c>
      <c r="O56" s="101">
        <v>16.666665999999999</v>
      </c>
      <c r="P56" s="100">
        <v>0</v>
      </c>
      <c r="Q56" s="99">
        <v>0</v>
      </c>
      <c r="R56" s="60">
        <v>0</v>
      </c>
      <c r="S56" s="99">
        <v>0</v>
      </c>
      <c r="T56" s="60">
        <v>0</v>
      </c>
      <c r="U56" s="99">
        <v>0</v>
      </c>
    </row>
    <row r="57" spans="1:21" x14ac:dyDescent="0.2">
      <c r="A57" s="98" t="s">
        <v>115</v>
      </c>
      <c r="B57" s="60">
        <v>0</v>
      </c>
      <c r="C57" s="99">
        <v>0</v>
      </c>
      <c r="D57" s="60">
        <v>0</v>
      </c>
      <c r="E57" s="99">
        <v>0</v>
      </c>
      <c r="F57" s="60">
        <v>0</v>
      </c>
      <c r="G57" s="99">
        <v>0</v>
      </c>
      <c r="H57" s="60">
        <v>0</v>
      </c>
      <c r="I57" s="99">
        <v>0</v>
      </c>
      <c r="J57" s="60">
        <v>0</v>
      </c>
      <c r="K57" s="99">
        <v>0</v>
      </c>
      <c r="L57" s="100">
        <v>0</v>
      </c>
      <c r="M57" s="101">
        <v>0</v>
      </c>
      <c r="N57" s="100">
        <v>4</v>
      </c>
      <c r="O57" s="101">
        <v>66.666600000000003</v>
      </c>
      <c r="P57" s="100">
        <v>5</v>
      </c>
      <c r="Q57" s="99">
        <v>83.333332999999996</v>
      </c>
      <c r="R57" s="60">
        <v>6</v>
      </c>
      <c r="S57" s="99">
        <v>100</v>
      </c>
      <c r="T57" s="60">
        <v>7</v>
      </c>
      <c r="U57" s="99">
        <v>100</v>
      </c>
    </row>
    <row r="58" spans="1:21" ht="31" thickBot="1" x14ac:dyDescent="0.25">
      <c r="A58" s="31" t="s">
        <v>116</v>
      </c>
      <c r="B58" s="62">
        <v>1</v>
      </c>
      <c r="C58" s="102">
        <v>11.111110999999999</v>
      </c>
      <c r="D58" s="62">
        <v>4</v>
      </c>
      <c r="E58" s="102">
        <v>57.142856999999999</v>
      </c>
      <c r="F58" s="62">
        <v>0</v>
      </c>
      <c r="G58" s="102">
        <v>0</v>
      </c>
      <c r="H58" s="62">
        <v>3</v>
      </c>
      <c r="I58" s="102">
        <v>33.333333000000003</v>
      </c>
      <c r="J58" s="62">
        <v>1</v>
      </c>
      <c r="K58" s="102">
        <v>25</v>
      </c>
      <c r="L58" s="103">
        <v>0</v>
      </c>
      <c r="M58" s="104">
        <v>0</v>
      </c>
      <c r="N58" s="103">
        <v>1</v>
      </c>
      <c r="O58" s="104">
        <v>16.66666</v>
      </c>
      <c r="P58" s="103">
        <v>1</v>
      </c>
      <c r="Q58" s="102">
        <v>16.666665999999999</v>
      </c>
      <c r="R58" s="62">
        <v>0</v>
      </c>
      <c r="S58" s="102">
        <v>0</v>
      </c>
      <c r="T58" s="62">
        <v>0</v>
      </c>
      <c r="U58" s="102">
        <v>0</v>
      </c>
    </row>
    <row r="62" spans="1:21" ht="18" x14ac:dyDescent="0.2">
      <c r="A62" s="40" t="s">
        <v>117</v>
      </c>
      <c r="B62" s="110"/>
    </row>
    <row r="63" spans="1:21" ht="17" thickBot="1" x14ac:dyDescent="0.25">
      <c r="A63" s="111" t="s">
        <v>9</v>
      </c>
      <c r="B63" s="112" t="s">
        <v>118</v>
      </c>
    </row>
    <row r="64" spans="1:21" ht="45" x14ac:dyDescent="0.2">
      <c r="A64" s="54" t="s">
        <v>119</v>
      </c>
      <c r="B64" s="113">
        <v>61</v>
      </c>
    </row>
    <row r="65" spans="1:2" ht="46" thickBot="1" x14ac:dyDescent="0.25">
      <c r="A65" s="65" t="s">
        <v>120</v>
      </c>
      <c r="B65" s="114">
        <v>33</v>
      </c>
    </row>
    <row r="66" spans="1:2" x14ac:dyDescent="0.2">
      <c r="A66" s="115" t="s">
        <v>121</v>
      </c>
      <c r="B66" s="116">
        <f>B65/B64</f>
        <v>0.54098360655737709</v>
      </c>
    </row>
    <row r="67" spans="1:2" x14ac:dyDescent="0.2">
      <c r="A67" s="117"/>
      <c r="B67" s="3"/>
    </row>
    <row r="68" spans="1:2" x14ac:dyDescent="0.2">
      <c r="A68" s="118" t="s">
        <v>122</v>
      </c>
      <c r="B68" s="2"/>
    </row>
  </sheetData>
  <protectedRanges>
    <protectedRange sqref="B63" name="Range1"/>
  </protectedRanges>
  <mergeCells count="1">
    <mergeCell ref="A24:W24"/>
  </mergeCells>
  <conditionalFormatting sqref="B64:B66">
    <cfRule type="expression" dxfId="3" priority="1">
      <formula>$B$4&gt;$B$3</formula>
    </cfRule>
  </conditionalFormatting>
  <dataValidations count="6">
    <dataValidation allowBlank="1" showInputMessage="1" showErrorMessage="1" prompt="Enter the website link (or content from brochure) in cell B8." sqref="A8" xr:uid="{3AA7396B-BE75-E949-B1CE-90D402E0EBD5}"/>
    <dataValidation allowBlank="1" showInputMessage="1" showErrorMessage="1" prompt="This is your &quot;true mean&quot; - the mean found by using all students you have had in the last 7 years." sqref="V15:W15" xr:uid="{7376E842-2FD5-9A49-939F-EC773D31BDA5}"/>
    <dataValidation allowBlank="1" sqref="J14:K14" xr:uid="{EC9C982B-EDFF-B740-AC36-E664D7D2F434}"/>
    <dataValidation allowBlank="1" showInputMessage="1" sqref="V16:W16" xr:uid="{C16B32C6-5287-894D-B843-86D6B2FB6D1E}"/>
    <dataValidation allowBlank="1" showErrorMessage="1" sqref="B47:U47" xr:uid="{2980EC6D-86F9-174C-822E-76239F2FDBF4}"/>
    <dataValidation allowBlank="1" showInputMessage="1" showErrorMessage="1" prompt="Please do not change this year range - doing so will make your tables noncompliant_x000a_" sqref="B63" xr:uid="{19A7EB7F-1FB5-9346-B29A-E827DAE7B63E}"/>
  </dataValidations>
  <hyperlinks>
    <hyperlink ref="A49" location="Internships!B17" tooltip="*" display="Students who obtained half-time internships* (if applicable)" xr:uid="{5829DE56-62F4-1147-8B09-E307A413ECF1}"/>
  </hyperlinks>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Janay</dc:creator>
  <cp:lastModifiedBy>Sander, Janay</cp:lastModifiedBy>
  <dcterms:created xsi:type="dcterms:W3CDTF">2026-10-05T19:25:10Z</dcterms:created>
  <dcterms:modified xsi:type="dcterms:W3CDTF">2026-10-05T19:36:58Z</dcterms:modified>
</cp:coreProperties>
</file>